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<sst xmlns="http://schemas.openxmlformats.org/spreadsheetml/2006/main" count="422" uniqueCount="129">
  <si>
    <t>附件</t>
  </si>
  <si>
    <t>2023年第二批（4-6月份）职业技能等级评价补贴资金申请明细表</t>
  </si>
  <si>
    <t>单位名称</t>
  </si>
  <si>
    <t>认定批次</t>
  </si>
  <si>
    <t>认定群体</t>
  </si>
  <si>
    <t>认定工种</t>
  </si>
  <si>
    <t>人数</t>
  </si>
  <si>
    <t>级别</t>
  </si>
  <si>
    <t>补贴标准（元）</t>
  </si>
  <si>
    <t>认定方式</t>
  </si>
  <si>
    <t>补贴比例</t>
  </si>
  <si>
    <t>补贴金额（元）</t>
  </si>
  <si>
    <t>小计（元）</t>
  </si>
  <si>
    <t>合计金额（元）</t>
  </si>
  <si>
    <t xml:space="preserve"> 河南金利金铅集团职业技能等级认定站</t>
  </si>
  <si>
    <t>20230410第4批</t>
  </si>
  <si>
    <t>企业职工</t>
  </si>
  <si>
    <t>重冶火法冶炼工</t>
  </si>
  <si>
    <t>初级</t>
  </si>
  <si>
    <t>考核认定</t>
  </si>
  <si>
    <t>20230418第4批</t>
  </si>
  <si>
    <t>济源市万洋冶炼（集团）有限公司</t>
  </si>
  <si>
    <t>第3批</t>
  </si>
  <si>
    <t xml:space="preserve"> 重冶火法冶炼工 </t>
  </si>
  <si>
    <t>技师</t>
  </si>
  <si>
    <t>自主认定</t>
  </si>
  <si>
    <t>河南中原辊轴有限公司</t>
  </si>
  <si>
    <t>第5批</t>
  </si>
  <si>
    <t>安全员</t>
  </si>
  <si>
    <t>第6批</t>
  </si>
  <si>
    <t>第7批</t>
  </si>
  <si>
    <t>第8批</t>
  </si>
  <si>
    <t>第9批</t>
  </si>
  <si>
    <t>第10批</t>
  </si>
  <si>
    <t>第11批</t>
  </si>
  <si>
    <t>第12批</t>
  </si>
  <si>
    <t>第13批</t>
  </si>
  <si>
    <t>济源市绿茵种苗有限责任公司</t>
  </si>
  <si>
    <t>园艺生产技术员</t>
  </si>
  <si>
    <t>河南济煤能源集团有限公司</t>
  </si>
  <si>
    <t>第2批</t>
  </si>
  <si>
    <t>安全员、电工、化学检验员、矿井测风工、矿山救护工、选矿过滤脱水工、选煤工</t>
  </si>
  <si>
    <t>中级</t>
  </si>
  <si>
    <t>高级</t>
  </si>
  <si>
    <t>河南济源钢铁（集团）有限公司</t>
  </si>
  <si>
    <t>第1批</t>
  </si>
  <si>
    <t>化学检验员、机修钳工、电工、桥式起重机司机</t>
  </si>
  <si>
    <t>河南中原特钢装备制造有限公司</t>
  </si>
  <si>
    <t>第1、2批</t>
  </si>
  <si>
    <t>数控钻工、电炉炼钢工、连铸工、锯床工、普通磨床磨工、桥式起重机司机、金属热处理工</t>
  </si>
  <si>
    <t>锻造工、特种炉冶炼工、钳工、车工</t>
  </si>
  <si>
    <t>高级技师</t>
  </si>
  <si>
    <t>小计（元）：</t>
  </si>
  <si>
    <t>15批</t>
  </si>
  <si>
    <t>济源职业技术学院</t>
  </si>
  <si>
    <t>学生</t>
  </si>
  <si>
    <t>计算机程序设计员、信息通信网络运行管理员</t>
  </si>
  <si>
    <t>制图员、工业机器人系统操作员、数控车床、电工、无人机驾驶员</t>
  </si>
  <si>
    <t>化工总控工、食品检验员、转炉炼钢工</t>
  </si>
  <si>
    <t>第5（1）批</t>
  </si>
  <si>
    <t>电工、汽车电器维修工</t>
  </si>
  <si>
    <t>第5（2）批</t>
  </si>
  <si>
    <t>室内装饰设计师、广告设计师、珠宝设计师、动画制作员</t>
  </si>
  <si>
    <t>育婴员、保育师</t>
  </si>
  <si>
    <t>脊柱按摩师</t>
  </si>
  <si>
    <t>养老护理员</t>
  </si>
  <si>
    <t>药品购销员</t>
  </si>
  <si>
    <t>食品检验员</t>
  </si>
  <si>
    <t>育婴员</t>
  </si>
  <si>
    <t>工程测量员、制图员、电工、室内装饰设计师</t>
  </si>
  <si>
    <t>茶艺师、养老护理员</t>
  </si>
  <si>
    <t>第14批</t>
  </si>
  <si>
    <t>汽车电器维修工、薪税师、供应链管理师、收银员、网商、直播销售员、跨境电子商务师</t>
  </si>
  <si>
    <t>14批</t>
  </si>
  <si>
    <t>济源市京萌职业培训学校</t>
  </si>
  <si>
    <t>第32、33、34、35批</t>
  </si>
  <si>
    <t>社会人员</t>
  </si>
  <si>
    <t>母婴护理员、养老护理员、中式烹调师</t>
  </si>
  <si>
    <t>第36、37、38、39、40、41批</t>
  </si>
  <si>
    <t>家庭照护员、母婴护理员、养老护理员、中式烹调师</t>
  </si>
  <si>
    <t>第42、43、44、45、46、47批</t>
  </si>
  <si>
    <t>母婴护理员、养老护理员、中式烹调师、脊柱按摩师</t>
  </si>
  <si>
    <t>第48、49、50、51批</t>
  </si>
  <si>
    <t>母婴护理员、养老护理员、中式烹调师、保育师</t>
  </si>
  <si>
    <t>第52、53、54批</t>
  </si>
  <si>
    <t>母婴护理员、养老护理员</t>
  </si>
  <si>
    <t>第55、56、57、58、59批</t>
  </si>
  <si>
    <t>第60、61、62、63批</t>
  </si>
  <si>
    <t>母婴护理员、养老护理员、保育师、中式烹调师</t>
  </si>
  <si>
    <t>第64、65、66批</t>
  </si>
  <si>
    <t>养老护理员、中式烹调师</t>
  </si>
  <si>
    <t>第67、68、69、70、71批</t>
  </si>
  <si>
    <t>养老护理员、母婴护理员、保育师、脊柱按摩师、中式烹调师</t>
  </si>
  <si>
    <t>济源市家家兴职业培训学校</t>
  </si>
  <si>
    <t>脊柱按摩师、畜牧技术员</t>
  </si>
  <si>
    <t>育婴员、农作物种植技术员、园艺生产技术员</t>
  </si>
  <si>
    <t>育婴员、脊柱按摩师</t>
  </si>
  <si>
    <t>畜牧技术员、农作物种植技术员</t>
  </si>
  <si>
    <t>中式烹调师、育婴员</t>
  </si>
  <si>
    <t>第15批</t>
  </si>
  <si>
    <t>第16批</t>
  </si>
  <si>
    <t>农作物种植技术员、畜牧技术员</t>
  </si>
  <si>
    <t>第17批</t>
  </si>
  <si>
    <t>中式烹调师、育婴员、农作物种植技术员</t>
  </si>
  <si>
    <t>第18批</t>
  </si>
  <si>
    <t>第20批</t>
  </si>
  <si>
    <t>中式烹调师</t>
  </si>
  <si>
    <t>济源市机械高级技工学校（社评）</t>
  </si>
  <si>
    <t>第13-28批</t>
  </si>
  <si>
    <t>电工、保育师、养老护理员、数控车工、数控铣工、钳工、汽车机械维修工</t>
  </si>
  <si>
    <t>济源市美之韵职业培训学校有限公司</t>
  </si>
  <si>
    <t>第6-12批</t>
  </si>
  <si>
    <t>美容师</t>
  </si>
  <si>
    <t>济源市唯美绣美妆职业培训学校</t>
  </si>
  <si>
    <t>第4批</t>
  </si>
  <si>
    <t>济源市机动车维修行业协会</t>
  </si>
  <si>
    <t>汽车电器维修工</t>
  </si>
  <si>
    <t>汽车车身涂装修复工</t>
  </si>
  <si>
    <t>汽车车身涂装修复工、汽车车身整形修复工</t>
  </si>
  <si>
    <t>汽车机械维修工</t>
  </si>
  <si>
    <t>汽车维修检验工、汽车美容装潢工</t>
  </si>
  <si>
    <t>济源市豫工建设职业培训学校</t>
  </si>
  <si>
    <t>园林绿化工</t>
  </si>
  <si>
    <t>济源技师学院</t>
  </si>
  <si>
    <t>第1-4批</t>
  </si>
  <si>
    <t>电工、汽车机械维修工</t>
  </si>
  <si>
    <t>113批</t>
  </si>
  <si>
    <t>共计（元）：</t>
  </si>
  <si>
    <t>共142批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</si>
</sst>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b/>
      <sz val="9"/>
      <name val="仿宋"/>
      <charset val="134"/>
    </font>
    <font>
      <sz val="18"/>
      <name val="方正小标宋简体"/>
      <charset val="134"/>
    </font>
    <font>
      <sz val="9"/>
      <name val="黑体"/>
      <charset val="134"/>
    </font>
    <font>
      <sz val="9"/>
      <name val="仿宋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23" borderId="11" applyNumberFormat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21" fillId="28" borderId="12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6" borderId="13" applyNumberFormat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14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0" fillId="26" borderId="12" applyNumberFormat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0" fillId="10" borderId="10" applyNumberFormat="false" applyFont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Border="true" applyAlignment="true">
      <alignment horizontal="left" vertical="center"/>
    </xf>
    <xf numFmtId="0" fontId="4" fillId="0" borderId="0" xfId="0" applyFont="true" applyFill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center" vertical="center" wrapText="true"/>
    </xf>
    <xf numFmtId="0" fontId="6" fillId="0" borderId="4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5" fillId="0" borderId="5" xfId="0" applyFont="true" applyFill="true" applyBorder="true" applyAlignment="true">
      <alignment horizontal="center" vertical="center"/>
    </xf>
    <xf numFmtId="0" fontId="5" fillId="0" borderId="6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/>
    </xf>
    <xf numFmtId="0" fontId="6" fillId="0" borderId="3" xfId="0" applyFont="true" applyFill="true" applyBorder="true" applyAlignment="true">
      <alignment horizontal="center" vertical="center"/>
    </xf>
    <xf numFmtId="9" fontId="6" fillId="0" borderId="1" xfId="0" applyNumberFormat="true" applyFont="true" applyFill="true" applyBorder="true" applyAlignment="true">
      <alignment horizontal="center" vertical="center" wrapText="true"/>
    </xf>
    <xf numFmtId="9" fontId="6" fillId="0" borderId="2" xfId="0" applyNumberFormat="true" applyFont="true" applyFill="true" applyBorder="true" applyAlignment="true">
      <alignment horizontal="center" vertical="center" wrapText="true"/>
    </xf>
    <xf numFmtId="0" fontId="4" fillId="0" borderId="0" xfId="0" applyFont="true" applyFill="true" applyAlignment="true">
      <alignment vertical="center"/>
    </xf>
    <xf numFmtId="0" fontId="1" fillId="0" borderId="0" xfId="0" applyFont="true" applyFill="true" applyAlignment="true">
      <alignment horizontal="center" vertical="center"/>
    </xf>
    <xf numFmtId="0" fontId="6" fillId="0" borderId="4" xfId="0" applyFont="true" applyFill="true" applyBorder="true" applyAlignment="true">
      <alignment horizontal="center" vertical="center"/>
    </xf>
    <xf numFmtId="9" fontId="6" fillId="0" borderId="1" xfId="35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107"/>
  <sheetViews>
    <sheetView tabSelected="1" view="pageBreakPreview" zoomScale="130" zoomScaleNormal="130" zoomScaleSheetLayoutView="130" workbookViewId="0">
      <selection activeCell="N4" sqref="N4"/>
    </sheetView>
  </sheetViews>
  <sheetFormatPr defaultColWidth="9" defaultRowHeight="14.25"/>
  <cols>
    <col min="1" max="1" width="12.875" style="1" customWidth="true"/>
    <col min="2" max="2" width="11" style="1" customWidth="true"/>
    <col min="3" max="3" width="8.01666666666667" style="1" customWidth="true"/>
    <col min="4" max="4" width="23.7416666666667" style="1" customWidth="true"/>
    <col min="5" max="5" width="5.20833333333333" style="1" customWidth="true"/>
    <col min="6" max="6" width="7.6" style="1" customWidth="true"/>
    <col min="7" max="7" width="5.79166666666667" style="1" customWidth="true"/>
    <col min="8" max="8" width="7.84166666666667" style="1" customWidth="true"/>
    <col min="9" max="9" width="7.63333333333333" style="1" customWidth="true"/>
    <col min="10" max="10" width="6.38333333333333" style="1" customWidth="true"/>
    <col min="11" max="11" width="7.63333333333333" style="1" customWidth="true"/>
    <col min="12" max="12" width="6.88333333333333" style="1" customWidth="true"/>
    <col min="13" max="13" width="8.38333333333333" style="1" customWidth="true"/>
    <col min="14" max="14" width="39.7" style="1" customWidth="true"/>
    <col min="15" max="15" width="17.9" style="1" customWidth="true"/>
    <col min="16" max="16377" width="9" style="1"/>
    <col min="16378" max="16382" width="9" style="2"/>
  </cols>
  <sheetData>
    <row r="1" s="1" customFormat="true" ht="20.25" customHeight="true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true" ht="24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8"/>
      <c r="O2" s="18"/>
    </row>
    <row r="3" s="1" customFormat="true" ht="31" customHeight="true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11" t="s">
        <v>7</v>
      </c>
      <c r="G3" s="12"/>
      <c r="H3" s="13" t="s">
        <v>8</v>
      </c>
      <c r="I3" s="5" t="s">
        <v>9</v>
      </c>
      <c r="J3" s="13" t="s">
        <v>10</v>
      </c>
      <c r="K3" s="13" t="s">
        <v>11</v>
      </c>
      <c r="L3" s="13" t="s">
        <v>12</v>
      </c>
      <c r="M3" s="13" t="s">
        <v>13</v>
      </c>
    </row>
    <row r="4" s="1" customFormat="true" ht="22" customHeight="true" spans="1:13">
      <c r="A4" s="6" t="s">
        <v>14</v>
      </c>
      <c r="B4" s="7" t="s">
        <v>15</v>
      </c>
      <c r="C4" s="6" t="s">
        <v>16</v>
      </c>
      <c r="D4" s="7" t="s">
        <v>17</v>
      </c>
      <c r="E4" s="7">
        <v>139</v>
      </c>
      <c r="F4" s="7" t="s">
        <v>18</v>
      </c>
      <c r="G4" s="7">
        <v>139</v>
      </c>
      <c r="H4" s="7">
        <v>200</v>
      </c>
      <c r="I4" s="10" t="s">
        <v>19</v>
      </c>
      <c r="J4" s="16">
        <v>1</v>
      </c>
      <c r="K4" s="10">
        <f>G4*H4</f>
        <v>27800</v>
      </c>
      <c r="L4" s="10">
        <f>G4*H4</f>
        <v>27800</v>
      </c>
      <c r="M4" s="14">
        <f>L4+L5</f>
        <v>46600</v>
      </c>
    </row>
    <row r="5" s="1" customFormat="true" ht="22" customHeight="true" spans="1:13">
      <c r="A5" s="8"/>
      <c r="B5" s="7" t="s">
        <v>20</v>
      </c>
      <c r="C5" s="8"/>
      <c r="D5" s="7" t="s">
        <v>17</v>
      </c>
      <c r="E5" s="7">
        <v>94</v>
      </c>
      <c r="F5" s="7" t="s">
        <v>18</v>
      </c>
      <c r="G5" s="7">
        <v>94</v>
      </c>
      <c r="H5" s="7">
        <v>200</v>
      </c>
      <c r="I5" s="10" t="s">
        <v>19</v>
      </c>
      <c r="J5" s="16">
        <v>1</v>
      </c>
      <c r="K5" s="10">
        <f>G5*H5</f>
        <v>18800</v>
      </c>
      <c r="L5" s="10">
        <f>G5*H5</f>
        <v>18800</v>
      </c>
      <c r="M5" s="15"/>
    </row>
    <row r="6" s="1" customFormat="true" ht="39" customHeight="true" spans="1:13">
      <c r="A6" s="6" t="s">
        <v>21</v>
      </c>
      <c r="B6" s="7" t="s">
        <v>22</v>
      </c>
      <c r="C6" s="6" t="s">
        <v>16</v>
      </c>
      <c r="D6" s="7" t="s">
        <v>23</v>
      </c>
      <c r="E6" s="7">
        <v>13</v>
      </c>
      <c r="F6" s="7" t="s">
        <v>24</v>
      </c>
      <c r="G6" s="7">
        <v>13</v>
      </c>
      <c r="H6" s="7">
        <v>350</v>
      </c>
      <c r="I6" s="6" t="s">
        <v>25</v>
      </c>
      <c r="J6" s="17">
        <v>0.5</v>
      </c>
      <c r="K6" s="10">
        <f>G6*H6/2</f>
        <v>2275</v>
      </c>
      <c r="L6" s="14">
        <f>G6*H6/2</f>
        <v>2275</v>
      </c>
      <c r="M6" s="14">
        <f>G6*H6/2</f>
        <v>2275</v>
      </c>
    </row>
    <row r="7" s="1" customFormat="true" ht="18" customHeight="true" spans="1:13">
      <c r="A7" s="7" t="s">
        <v>26</v>
      </c>
      <c r="B7" s="7" t="s">
        <v>27</v>
      </c>
      <c r="C7" s="7" t="s">
        <v>16</v>
      </c>
      <c r="D7" s="7" t="s">
        <v>28</v>
      </c>
      <c r="E7" s="7">
        <v>30</v>
      </c>
      <c r="F7" s="7" t="s">
        <v>18</v>
      </c>
      <c r="G7" s="7">
        <v>30</v>
      </c>
      <c r="H7" s="7">
        <v>200</v>
      </c>
      <c r="I7" s="7" t="s">
        <v>25</v>
      </c>
      <c r="J7" s="16">
        <v>0.5</v>
      </c>
      <c r="K7" s="7">
        <f>G7*H7/2</f>
        <v>3000</v>
      </c>
      <c r="L7" s="7">
        <f>G7*H7/2</f>
        <v>3000</v>
      </c>
      <c r="M7" s="7">
        <f>L7+L8+L9+L10+L11+L12+L13+L14+L15</f>
        <v>38200</v>
      </c>
    </row>
    <row r="8" s="1" customFormat="true" ht="17" customHeight="true" spans="1:13">
      <c r="A8" s="7"/>
      <c r="B8" s="7" t="s">
        <v>29</v>
      </c>
      <c r="C8" s="7"/>
      <c r="D8" s="7" t="s">
        <v>28</v>
      </c>
      <c r="E8" s="7">
        <v>31</v>
      </c>
      <c r="F8" s="7" t="s">
        <v>18</v>
      </c>
      <c r="G8" s="7">
        <v>31</v>
      </c>
      <c r="H8" s="7">
        <v>200</v>
      </c>
      <c r="I8" s="7" t="s">
        <v>25</v>
      </c>
      <c r="J8" s="16">
        <v>0.5</v>
      </c>
      <c r="K8" s="7">
        <f t="shared" ref="K8:K20" si="0">G8*H8/2</f>
        <v>3100</v>
      </c>
      <c r="L8" s="7">
        <f t="shared" ref="L8:L20" si="1">G8*H8/2</f>
        <v>3100</v>
      </c>
      <c r="M8" s="7"/>
    </row>
    <row r="9" s="1" customFormat="true" ht="19" customHeight="true" spans="1:13">
      <c r="A9" s="7"/>
      <c r="B9" s="7" t="s">
        <v>30</v>
      </c>
      <c r="C9" s="7"/>
      <c r="D9" s="7" t="s">
        <v>28</v>
      </c>
      <c r="E9" s="7">
        <v>70</v>
      </c>
      <c r="F9" s="7" t="s">
        <v>18</v>
      </c>
      <c r="G9" s="7">
        <v>70</v>
      </c>
      <c r="H9" s="7">
        <v>200</v>
      </c>
      <c r="I9" s="7" t="s">
        <v>25</v>
      </c>
      <c r="J9" s="16">
        <v>0.5</v>
      </c>
      <c r="K9" s="7">
        <f t="shared" si="0"/>
        <v>7000</v>
      </c>
      <c r="L9" s="7">
        <f t="shared" si="1"/>
        <v>7000</v>
      </c>
      <c r="M9" s="7"/>
    </row>
    <row r="10" s="1" customFormat="true" ht="16" customHeight="true" spans="1:13">
      <c r="A10" s="7"/>
      <c r="B10" s="7" t="s">
        <v>31</v>
      </c>
      <c r="C10" s="7"/>
      <c r="D10" s="7" t="s">
        <v>28</v>
      </c>
      <c r="E10" s="7">
        <v>74</v>
      </c>
      <c r="F10" s="7" t="s">
        <v>18</v>
      </c>
      <c r="G10" s="7">
        <v>74</v>
      </c>
      <c r="H10" s="7">
        <v>200</v>
      </c>
      <c r="I10" s="7" t="s">
        <v>25</v>
      </c>
      <c r="J10" s="16">
        <v>0.5</v>
      </c>
      <c r="K10" s="7">
        <f t="shared" si="0"/>
        <v>7400</v>
      </c>
      <c r="L10" s="7">
        <f t="shared" si="1"/>
        <v>7400</v>
      </c>
      <c r="M10" s="7"/>
    </row>
    <row r="11" s="1" customFormat="true" ht="16" customHeight="true" spans="1:13">
      <c r="A11" s="7"/>
      <c r="B11" s="7" t="s">
        <v>32</v>
      </c>
      <c r="C11" s="7"/>
      <c r="D11" s="7" t="s">
        <v>28</v>
      </c>
      <c r="E11" s="8">
        <v>14</v>
      </c>
      <c r="F11" s="7" t="s">
        <v>18</v>
      </c>
      <c r="G11" s="8">
        <v>14</v>
      </c>
      <c r="H11" s="7">
        <v>200</v>
      </c>
      <c r="I11" s="7" t="s">
        <v>25</v>
      </c>
      <c r="J11" s="16">
        <v>0.5</v>
      </c>
      <c r="K11" s="7">
        <f t="shared" si="0"/>
        <v>1400</v>
      </c>
      <c r="L11" s="7">
        <f t="shared" si="1"/>
        <v>1400</v>
      </c>
      <c r="M11" s="7"/>
    </row>
    <row r="12" s="1" customFormat="true" ht="16" customHeight="true" spans="1:13">
      <c r="A12" s="7"/>
      <c r="B12" s="7" t="s">
        <v>33</v>
      </c>
      <c r="C12" s="7"/>
      <c r="D12" s="7" t="s">
        <v>28</v>
      </c>
      <c r="E12" s="8">
        <v>74</v>
      </c>
      <c r="F12" s="7" t="s">
        <v>18</v>
      </c>
      <c r="G12" s="8">
        <v>74</v>
      </c>
      <c r="H12" s="7">
        <v>200</v>
      </c>
      <c r="I12" s="7" t="s">
        <v>25</v>
      </c>
      <c r="J12" s="16">
        <v>0.5</v>
      </c>
      <c r="K12" s="7">
        <f t="shared" si="0"/>
        <v>7400</v>
      </c>
      <c r="L12" s="7">
        <f t="shared" si="1"/>
        <v>7400</v>
      </c>
      <c r="M12" s="7"/>
    </row>
    <row r="13" s="1" customFormat="true" ht="16" customHeight="true" spans="1:13">
      <c r="A13" s="7"/>
      <c r="B13" s="7" t="s">
        <v>34</v>
      </c>
      <c r="C13" s="7"/>
      <c r="D13" s="7" t="s">
        <v>28</v>
      </c>
      <c r="E13" s="8">
        <v>20</v>
      </c>
      <c r="F13" s="7" t="s">
        <v>18</v>
      </c>
      <c r="G13" s="8">
        <v>20</v>
      </c>
      <c r="H13" s="7">
        <v>200</v>
      </c>
      <c r="I13" s="7" t="s">
        <v>25</v>
      </c>
      <c r="J13" s="16">
        <v>0.5</v>
      </c>
      <c r="K13" s="7">
        <f t="shared" si="0"/>
        <v>2000</v>
      </c>
      <c r="L13" s="7">
        <f t="shared" si="1"/>
        <v>2000</v>
      </c>
      <c r="M13" s="7"/>
    </row>
    <row r="14" s="1" customFormat="true" ht="16" customHeight="true" spans="1:13">
      <c r="A14" s="7"/>
      <c r="B14" s="7" t="s">
        <v>35</v>
      </c>
      <c r="C14" s="7"/>
      <c r="D14" s="7" t="s">
        <v>28</v>
      </c>
      <c r="E14" s="8">
        <v>36</v>
      </c>
      <c r="F14" s="7" t="s">
        <v>18</v>
      </c>
      <c r="G14" s="8">
        <v>36</v>
      </c>
      <c r="H14" s="7">
        <v>200</v>
      </c>
      <c r="I14" s="7" t="s">
        <v>25</v>
      </c>
      <c r="J14" s="16">
        <v>0.5</v>
      </c>
      <c r="K14" s="7">
        <f t="shared" si="0"/>
        <v>3600</v>
      </c>
      <c r="L14" s="7">
        <f t="shared" si="1"/>
        <v>3600</v>
      </c>
      <c r="M14" s="7"/>
    </row>
    <row r="15" s="1" customFormat="true" ht="16" customHeight="true" spans="1:13">
      <c r="A15" s="7"/>
      <c r="B15" s="7" t="s">
        <v>36</v>
      </c>
      <c r="C15" s="7"/>
      <c r="D15" s="7" t="s">
        <v>28</v>
      </c>
      <c r="E15" s="8">
        <v>33</v>
      </c>
      <c r="F15" s="7" t="s">
        <v>18</v>
      </c>
      <c r="G15" s="8">
        <v>33</v>
      </c>
      <c r="H15" s="7">
        <v>200</v>
      </c>
      <c r="I15" s="7" t="s">
        <v>25</v>
      </c>
      <c r="J15" s="16">
        <v>0.5</v>
      </c>
      <c r="K15" s="7">
        <f t="shared" si="0"/>
        <v>3300</v>
      </c>
      <c r="L15" s="7">
        <f t="shared" si="1"/>
        <v>3300</v>
      </c>
      <c r="M15" s="7"/>
    </row>
    <row r="16" s="1" customFormat="true" ht="33" customHeight="true" spans="1:13">
      <c r="A16" s="7" t="s">
        <v>37</v>
      </c>
      <c r="B16" s="7" t="s">
        <v>33</v>
      </c>
      <c r="C16" s="7" t="s">
        <v>16</v>
      </c>
      <c r="D16" s="7" t="s">
        <v>38</v>
      </c>
      <c r="E16" s="7">
        <v>15</v>
      </c>
      <c r="F16" s="7" t="s">
        <v>18</v>
      </c>
      <c r="G16" s="7">
        <v>15</v>
      </c>
      <c r="H16" s="7">
        <v>200</v>
      </c>
      <c r="I16" s="7" t="s">
        <v>25</v>
      </c>
      <c r="J16" s="16">
        <v>0.5</v>
      </c>
      <c r="K16" s="7">
        <f t="shared" si="0"/>
        <v>1500</v>
      </c>
      <c r="L16" s="7">
        <f t="shared" si="1"/>
        <v>1500</v>
      </c>
      <c r="M16" s="7">
        <f>G16*H16/2</f>
        <v>1500</v>
      </c>
    </row>
    <row r="17" s="1" customFormat="true" ht="19" customHeight="true" spans="1:13">
      <c r="A17" s="9" t="s">
        <v>39</v>
      </c>
      <c r="B17" s="9" t="s">
        <v>40</v>
      </c>
      <c r="C17" s="9" t="s">
        <v>16</v>
      </c>
      <c r="D17" s="9" t="s">
        <v>41</v>
      </c>
      <c r="E17" s="7">
        <v>72</v>
      </c>
      <c r="F17" s="7" t="s">
        <v>18</v>
      </c>
      <c r="G17" s="7">
        <v>10</v>
      </c>
      <c r="H17" s="7">
        <v>200</v>
      </c>
      <c r="I17" s="7" t="s">
        <v>25</v>
      </c>
      <c r="J17" s="16">
        <v>0.5</v>
      </c>
      <c r="K17" s="7">
        <f t="shared" si="0"/>
        <v>1000</v>
      </c>
      <c r="L17" s="7">
        <f t="shared" si="1"/>
        <v>1000</v>
      </c>
      <c r="M17" s="7">
        <f>L17+L18+L19+L20</f>
        <v>9885</v>
      </c>
    </row>
    <row r="18" s="1" customFormat="true" ht="19" customHeight="true" spans="1:13">
      <c r="A18" s="9"/>
      <c r="B18" s="9"/>
      <c r="C18" s="9"/>
      <c r="D18" s="9"/>
      <c r="E18" s="7"/>
      <c r="F18" s="7" t="s">
        <v>42</v>
      </c>
      <c r="G18" s="7">
        <v>16</v>
      </c>
      <c r="H18" s="7">
        <v>240</v>
      </c>
      <c r="I18" s="7" t="s">
        <v>25</v>
      </c>
      <c r="J18" s="16">
        <v>0.5</v>
      </c>
      <c r="K18" s="7">
        <f t="shared" si="0"/>
        <v>1920</v>
      </c>
      <c r="L18" s="7">
        <f t="shared" si="1"/>
        <v>1920</v>
      </c>
      <c r="M18" s="7"/>
    </row>
    <row r="19" s="1" customFormat="true" ht="19" customHeight="true" spans="1:13">
      <c r="A19" s="9"/>
      <c r="B19" s="9"/>
      <c r="C19" s="9"/>
      <c r="D19" s="9"/>
      <c r="E19" s="7"/>
      <c r="F19" s="7" t="s">
        <v>43</v>
      </c>
      <c r="G19" s="7">
        <v>31</v>
      </c>
      <c r="H19" s="7">
        <v>280</v>
      </c>
      <c r="I19" s="7" t="s">
        <v>25</v>
      </c>
      <c r="J19" s="16">
        <v>0.5</v>
      </c>
      <c r="K19" s="7">
        <f t="shared" si="0"/>
        <v>4340</v>
      </c>
      <c r="L19" s="7">
        <f t="shared" si="1"/>
        <v>4340</v>
      </c>
      <c r="M19" s="7"/>
    </row>
    <row r="20" s="1" customFormat="true" ht="19" customHeight="true" spans="1:13">
      <c r="A20" s="8"/>
      <c r="B20" s="8"/>
      <c r="C20" s="8"/>
      <c r="D20" s="8"/>
      <c r="E20" s="7"/>
      <c r="F20" s="7" t="s">
        <v>24</v>
      </c>
      <c r="G20" s="7">
        <v>15</v>
      </c>
      <c r="H20" s="7">
        <v>350</v>
      </c>
      <c r="I20" s="7" t="s">
        <v>25</v>
      </c>
      <c r="J20" s="16">
        <v>0.5</v>
      </c>
      <c r="K20" s="7">
        <f t="shared" si="0"/>
        <v>2625</v>
      </c>
      <c r="L20" s="7">
        <f t="shared" si="1"/>
        <v>2625</v>
      </c>
      <c r="M20" s="7"/>
    </row>
    <row r="21" s="1" customFormat="true" ht="19" customHeight="true" spans="1:13">
      <c r="A21" s="7" t="s">
        <v>44</v>
      </c>
      <c r="B21" s="7" t="s">
        <v>45</v>
      </c>
      <c r="C21" s="7" t="s">
        <v>16</v>
      </c>
      <c r="D21" s="7" t="s">
        <v>46</v>
      </c>
      <c r="E21" s="6">
        <v>58</v>
      </c>
      <c r="F21" s="7" t="s">
        <v>18</v>
      </c>
      <c r="G21" s="7">
        <v>47</v>
      </c>
      <c r="H21" s="7">
        <v>200</v>
      </c>
      <c r="I21" s="7" t="s">
        <v>19</v>
      </c>
      <c r="J21" s="16">
        <v>1</v>
      </c>
      <c r="K21" s="7">
        <f t="shared" ref="K21:K32" si="2">G21*H21</f>
        <v>9400</v>
      </c>
      <c r="L21" s="7">
        <f t="shared" ref="L21:L32" si="3">G21*H21</f>
        <v>9400</v>
      </c>
      <c r="M21" s="6">
        <f>L21+L22+L23</f>
        <v>12150</v>
      </c>
    </row>
    <row r="22" s="1" customFormat="true" ht="19" customHeight="true" spans="1:13">
      <c r="A22" s="7"/>
      <c r="B22" s="7"/>
      <c r="C22" s="7"/>
      <c r="D22" s="7"/>
      <c r="E22" s="9"/>
      <c r="F22" s="7" t="s">
        <v>42</v>
      </c>
      <c r="G22" s="7">
        <v>10</v>
      </c>
      <c r="H22" s="7">
        <v>240</v>
      </c>
      <c r="I22" s="7" t="s">
        <v>19</v>
      </c>
      <c r="J22" s="16">
        <v>1</v>
      </c>
      <c r="K22" s="7">
        <f t="shared" si="2"/>
        <v>2400</v>
      </c>
      <c r="L22" s="7">
        <f t="shared" si="3"/>
        <v>2400</v>
      </c>
      <c r="M22" s="9"/>
    </row>
    <row r="23" s="1" customFormat="true" ht="19" customHeight="true" spans="1:13">
      <c r="A23" s="7"/>
      <c r="B23" s="7"/>
      <c r="C23" s="7"/>
      <c r="D23" s="7"/>
      <c r="E23" s="8"/>
      <c r="F23" s="7" t="s">
        <v>24</v>
      </c>
      <c r="G23" s="7">
        <v>1</v>
      </c>
      <c r="H23" s="7">
        <v>350</v>
      </c>
      <c r="I23" s="7" t="s">
        <v>19</v>
      </c>
      <c r="J23" s="16">
        <v>1</v>
      </c>
      <c r="K23" s="7">
        <f t="shared" si="2"/>
        <v>350</v>
      </c>
      <c r="L23" s="7">
        <f t="shared" si="3"/>
        <v>350</v>
      </c>
      <c r="M23" s="8"/>
    </row>
    <row r="24" s="1" customFormat="true" ht="19" customHeight="true" spans="1:13">
      <c r="A24" s="6" t="s">
        <v>47</v>
      </c>
      <c r="B24" s="7" t="s">
        <v>48</v>
      </c>
      <c r="C24" s="6" t="s">
        <v>16</v>
      </c>
      <c r="D24" s="7" t="s">
        <v>49</v>
      </c>
      <c r="E24" s="7">
        <v>73</v>
      </c>
      <c r="F24" s="7" t="s">
        <v>18</v>
      </c>
      <c r="G24" s="7">
        <v>26</v>
      </c>
      <c r="H24" s="7">
        <v>200</v>
      </c>
      <c r="I24" s="7" t="s">
        <v>19</v>
      </c>
      <c r="J24" s="16">
        <v>1</v>
      </c>
      <c r="K24" s="7">
        <f t="shared" si="2"/>
        <v>5200</v>
      </c>
      <c r="L24" s="7">
        <f t="shared" si="3"/>
        <v>5200</v>
      </c>
      <c r="M24" s="9">
        <f>L24+L25+L26+L27</f>
        <v>17270</v>
      </c>
    </row>
    <row r="25" s="1" customFormat="true" ht="19" customHeight="true" spans="1:13">
      <c r="A25" s="9"/>
      <c r="B25" s="7"/>
      <c r="C25" s="9"/>
      <c r="D25" s="7"/>
      <c r="E25" s="7"/>
      <c r="F25" s="7" t="s">
        <v>42</v>
      </c>
      <c r="G25" s="7">
        <v>29</v>
      </c>
      <c r="H25" s="7">
        <v>240</v>
      </c>
      <c r="I25" s="7" t="s">
        <v>19</v>
      </c>
      <c r="J25" s="16">
        <v>1</v>
      </c>
      <c r="K25" s="7">
        <f t="shared" si="2"/>
        <v>6960</v>
      </c>
      <c r="L25" s="7">
        <f t="shared" si="3"/>
        <v>6960</v>
      </c>
      <c r="M25" s="9"/>
    </row>
    <row r="26" s="1" customFormat="true" ht="19" customHeight="true" spans="1:13">
      <c r="A26" s="9"/>
      <c r="B26" s="7"/>
      <c r="C26" s="9"/>
      <c r="D26" s="7"/>
      <c r="E26" s="7"/>
      <c r="F26" s="7" t="s">
        <v>43</v>
      </c>
      <c r="G26" s="7">
        <v>17</v>
      </c>
      <c r="H26" s="7">
        <v>280</v>
      </c>
      <c r="I26" s="7" t="s">
        <v>19</v>
      </c>
      <c r="J26" s="16">
        <v>1</v>
      </c>
      <c r="K26" s="7">
        <f t="shared" si="2"/>
        <v>4760</v>
      </c>
      <c r="L26" s="7">
        <f t="shared" si="3"/>
        <v>4760</v>
      </c>
      <c r="M26" s="9"/>
    </row>
    <row r="27" s="1" customFormat="true" ht="19" customHeight="true" spans="1:13">
      <c r="A27" s="9"/>
      <c r="B27" s="7"/>
      <c r="C27" s="9"/>
      <c r="D27" s="7"/>
      <c r="E27" s="7"/>
      <c r="F27" s="7" t="s">
        <v>24</v>
      </c>
      <c r="G27" s="7">
        <v>1</v>
      </c>
      <c r="H27" s="7">
        <v>350</v>
      </c>
      <c r="I27" s="7" t="s">
        <v>19</v>
      </c>
      <c r="J27" s="16">
        <v>1</v>
      </c>
      <c r="K27" s="7">
        <f t="shared" si="2"/>
        <v>350</v>
      </c>
      <c r="L27" s="7">
        <f t="shared" si="3"/>
        <v>350</v>
      </c>
      <c r="M27" s="8"/>
    </row>
    <row r="28" s="1" customFormat="true" ht="19" customHeight="true" spans="1:13">
      <c r="A28" s="9"/>
      <c r="B28" s="9" t="s">
        <v>22</v>
      </c>
      <c r="C28" s="9"/>
      <c r="D28" s="9" t="s">
        <v>50</v>
      </c>
      <c r="E28" s="9">
        <v>18</v>
      </c>
      <c r="F28" s="7" t="s">
        <v>18</v>
      </c>
      <c r="G28" s="7">
        <v>4</v>
      </c>
      <c r="H28" s="7">
        <v>200</v>
      </c>
      <c r="I28" s="7" t="s">
        <v>19</v>
      </c>
      <c r="J28" s="16">
        <v>1</v>
      </c>
      <c r="K28" s="7">
        <f t="shared" si="2"/>
        <v>800</v>
      </c>
      <c r="L28" s="7">
        <f t="shared" si="3"/>
        <v>800</v>
      </c>
      <c r="M28" s="9">
        <f>L28+L29+L30+L31+L32</f>
        <v>4910</v>
      </c>
    </row>
    <row r="29" s="1" customFormat="true" ht="19" customHeight="true" spans="1:13">
      <c r="A29" s="9"/>
      <c r="B29" s="9"/>
      <c r="C29" s="9"/>
      <c r="D29" s="9"/>
      <c r="E29" s="9"/>
      <c r="F29" s="7" t="s">
        <v>42</v>
      </c>
      <c r="G29" s="7">
        <v>2</v>
      </c>
      <c r="H29" s="7">
        <v>240</v>
      </c>
      <c r="I29" s="7" t="s">
        <v>19</v>
      </c>
      <c r="J29" s="16">
        <v>1</v>
      </c>
      <c r="K29" s="7">
        <f t="shared" si="2"/>
        <v>480</v>
      </c>
      <c r="L29" s="7">
        <f t="shared" si="3"/>
        <v>480</v>
      </c>
      <c r="M29" s="9"/>
    </row>
    <row r="30" s="1" customFormat="true" ht="19" customHeight="true" spans="1:13">
      <c r="A30" s="9"/>
      <c r="B30" s="9"/>
      <c r="C30" s="9"/>
      <c r="D30" s="9"/>
      <c r="E30" s="9"/>
      <c r="F30" s="7" t="s">
        <v>43</v>
      </c>
      <c r="G30" s="7">
        <v>9</v>
      </c>
      <c r="H30" s="7">
        <v>280</v>
      </c>
      <c r="I30" s="7" t="s">
        <v>19</v>
      </c>
      <c r="J30" s="16">
        <v>1</v>
      </c>
      <c r="K30" s="7">
        <f t="shared" si="2"/>
        <v>2520</v>
      </c>
      <c r="L30" s="7">
        <f t="shared" si="3"/>
        <v>2520</v>
      </c>
      <c r="M30" s="9"/>
    </row>
    <row r="31" s="1" customFormat="true" ht="19" customHeight="true" spans="1:13">
      <c r="A31" s="9"/>
      <c r="B31" s="9"/>
      <c r="C31" s="9"/>
      <c r="D31" s="9"/>
      <c r="E31" s="9"/>
      <c r="F31" s="7" t="s">
        <v>24</v>
      </c>
      <c r="G31" s="7">
        <v>1</v>
      </c>
      <c r="H31" s="7">
        <v>350</v>
      </c>
      <c r="I31" s="7" t="s">
        <v>19</v>
      </c>
      <c r="J31" s="16">
        <v>1</v>
      </c>
      <c r="K31" s="7">
        <f t="shared" si="2"/>
        <v>350</v>
      </c>
      <c r="L31" s="7">
        <f t="shared" si="3"/>
        <v>350</v>
      </c>
      <c r="M31" s="9"/>
    </row>
    <row r="32" s="1" customFormat="true" ht="19" customHeight="true" spans="1:13">
      <c r="A32" s="8"/>
      <c r="B32" s="8"/>
      <c r="C32" s="8"/>
      <c r="D32" s="8"/>
      <c r="E32" s="8"/>
      <c r="F32" s="7" t="s">
        <v>51</v>
      </c>
      <c r="G32" s="7">
        <v>2</v>
      </c>
      <c r="H32" s="7">
        <v>380</v>
      </c>
      <c r="I32" s="7" t="s">
        <v>19</v>
      </c>
      <c r="J32" s="16">
        <v>1</v>
      </c>
      <c r="K32" s="7">
        <f t="shared" si="2"/>
        <v>760</v>
      </c>
      <c r="L32" s="7">
        <f t="shared" si="3"/>
        <v>760</v>
      </c>
      <c r="M32" s="8"/>
    </row>
    <row r="33" s="1" customFormat="true" ht="23" customHeight="true" spans="1:13">
      <c r="A33" s="10" t="s">
        <v>52</v>
      </c>
      <c r="B33" s="7" t="s">
        <v>53</v>
      </c>
      <c r="C33" s="7"/>
      <c r="D33" s="10"/>
      <c r="E33" s="10">
        <f>SUM(E4:E32)</f>
        <v>864</v>
      </c>
      <c r="F33" s="10"/>
      <c r="G33" s="10"/>
      <c r="H33" s="10"/>
      <c r="I33" s="7"/>
      <c r="J33" s="16"/>
      <c r="K33" s="10">
        <f>SUM(K4:K32)</f>
        <v>132790</v>
      </c>
      <c r="L33" s="10">
        <f>SUM(L4:L32)</f>
        <v>132790</v>
      </c>
      <c r="M33" s="10">
        <f>SUM(M4:M32)</f>
        <v>132790</v>
      </c>
    </row>
    <row r="34" s="1" customFormat="true" ht="23" customHeight="true" spans="1:16381">
      <c r="A34" s="5" t="s">
        <v>2</v>
      </c>
      <c r="B34" s="5" t="s">
        <v>3</v>
      </c>
      <c r="C34" s="5" t="s">
        <v>4</v>
      </c>
      <c r="D34" s="5" t="s">
        <v>5</v>
      </c>
      <c r="E34" s="5" t="s">
        <v>6</v>
      </c>
      <c r="F34" s="11" t="s">
        <v>7</v>
      </c>
      <c r="G34" s="12"/>
      <c r="H34" s="13" t="s">
        <v>8</v>
      </c>
      <c r="I34" s="5" t="s">
        <v>9</v>
      </c>
      <c r="J34" s="5" t="s">
        <v>10</v>
      </c>
      <c r="K34" s="13" t="s">
        <v>11</v>
      </c>
      <c r="L34" s="13" t="s">
        <v>12</v>
      </c>
      <c r="M34" s="13" t="s">
        <v>13</v>
      </c>
      <c r="XEV34" s="19"/>
      <c r="XEW34" s="19"/>
      <c r="XEX34" s="19"/>
      <c r="XEY34" s="19"/>
      <c r="XEZ34" s="19"/>
      <c r="XFA34" s="19"/>
    </row>
    <row r="35" s="1" customFormat="true" ht="36" customHeight="true" spans="1:16381">
      <c r="A35" s="6" t="s">
        <v>54</v>
      </c>
      <c r="B35" s="7" t="s">
        <v>45</v>
      </c>
      <c r="C35" s="6" t="s">
        <v>55</v>
      </c>
      <c r="D35" s="7" t="s">
        <v>56</v>
      </c>
      <c r="E35" s="10">
        <v>566</v>
      </c>
      <c r="F35" s="7" t="s">
        <v>43</v>
      </c>
      <c r="G35" s="7">
        <v>566</v>
      </c>
      <c r="H35" s="7">
        <v>280</v>
      </c>
      <c r="I35" s="7" t="s">
        <v>25</v>
      </c>
      <c r="J35" s="16">
        <v>0.5</v>
      </c>
      <c r="K35" s="7">
        <f>G35*H35/2</f>
        <v>79240</v>
      </c>
      <c r="L35" s="10">
        <f>G35*H35/2</f>
        <v>79240</v>
      </c>
      <c r="M35" s="6">
        <f>L35+L36+L37+L38+L39+L41+L43+L44+L45+L46+L47+L48+L49+L50</f>
        <v>755060</v>
      </c>
      <c r="XEV35" s="19"/>
      <c r="XEW35" s="19"/>
      <c r="XEX35" s="19"/>
      <c r="XEY35" s="19"/>
      <c r="XEZ35" s="19"/>
      <c r="XFA35" s="19"/>
    </row>
    <row r="36" s="1" customFormat="true" ht="36" customHeight="true" spans="1:16381">
      <c r="A36" s="9"/>
      <c r="B36" s="7" t="s">
        <v>40</v>
      </c>
      <c r="C36" s="9"/>
      <c r="D36" s="7" t="s">
        <v>57</v>
      </c>
      <c r="E36" s="10">
        <v>278</v>
      </c>
      <c r="F36" s="7" t="s">
        <v>43</v>
      </c>
      <c r="G36" s="7">
        <v>278</v>
      </c>
      <c r="H36" s="7">
        <v>280</v>
      </c>
      <c r="I36" s="7" t="s">
        <v>25</v>
      </c>
      <c r="J36" s="16">
        <v>0.5</v>
      </c>
      <c r="K36" s="7">
        <f t="shared" ref="K35:K50" si="4">G36*H36/2</f>
        <v>38920</v>
      </c>
      <c r="L36" s="10">
        <f>G36*H36/2</f>
        <v>38920</v>
      </c>
      <c r="M36" s="9"/>
      <c r="XEV36" s="19"/>
      <c r="XEW36" s="19"/>
      <c r="XEX36" s="19"/>
      <c r="XEY36" s="19"/>
      <c r="XEZ36" s="19"/>
      <c r="XFA36" s="19"/>
    </row>
    <row r="37" s="1" customFormat="true" ht="36" customHeight="true" spans="1:16381">
      <c r="A37" s="9"/>
      <c r="B37" s="7" t="s">
        <v>22</v>
      </c>
      <c r="C37" s="9"/>
      <c r="D37" s="7" t="s">
        <v>58</v>
      </c>
      <c r="E37" s="10">
        <v>127</v>
      </c>
      <c r="F37" s="7" t="s">
        <v>43</v>
      </c>
      <c r="G37" s="7">
        <v>127</v>
      </c>
      <c r="H37" s="7">
        <v>280</v>
      </c>
      <c r="I37" s="7" t="s">
        <v>25</v>
      </c>
      <c r="J37" s="16">
        <v>0.5</v>
      </c>
      <c r="K37" s="7">
        <f t="shared" si="4"/>
        <v>17780</v>
      </c>
      <c r="L37" s="10">
        <f>G37*H37/2</f>
        <v>17780</v>
      </c>
      <c r="M37" s="9"/>
      <c r="XEV37" s="19"/>
      <c r="XEW37" s="19"/>
      <c r="XEX37" s="19"/>
      <c r="XEY37" s="19"/>
      <c r="XEZ37" s="19"/>
      <c r="XFA37" s="19"/>
    </row>
    <row r="38" s="1" customFormat="true" ht="36" customHeight="true" spans="1:16381">
      <c r="A38" s="9"/>
      <c r="B38" s="7" t="s">
        <v>59</v>
      </c>
      <c r="C38" s="9"/>
      <c r="D38" s="7" t="s">
        <v>60</v>
      </c>
      <c r="E38" s="10">
        <v>352</v>
      </c>
      <c r="F38" s="7" t="s">
        <v>43</v>
      </c>
      <c r="G38" s="7">
        <v>352</v>
      </c>
      <c r="H38" s="7">
        <v>280</v>
      </c>
      <c r="I38" s="7" t="s">
        <v>25</v>
      </c>
      <c r="J38" s="16">
        <v>0.5</v>
      </c>
      <c r="K38" s="7">
        <f t="shared" si="4"/>
        <v>49280</v>
      </c>
      <c r="L38" s="10">
        <f>G38*H38/2</f>
        <v>49280</v>
      </c>
      <c r="M38" s="9"/>
      <c r="XEV38" s="19"/>
      <c r="XEW38" s="19"/>
      <c r="XEX38" s="19"/>
      <c r="XEY38" s="19"/>
      <c r="XEZ38" s="19"/>
      <c r="XFA38" s="19"/>
    </row>
    <row r="39" s="1" customFormat="true" ht="36" customHeight="true" spans="1:16381">
      <c r="A39" s="9"/>
      <c r="B39" s="6" t="s">
        <v>61</v>
      </c>
      <c r="C39" s="9"/>
      <c r="D39" s="6" t="s">
        <v>62</v>
      </c>
      <c r="E39" s="14">
        <v>533</v>
      </c>
      <c r="F39" s="7" t="s">
        <v>42</v>
      </c>
      <c r="G39" s="7">
        <v>150</v>
      </c>
      <c r="H39" s="7">
        <v>240</v>
      </c>
      <c r="I39" s="7" t="s">
        <v>25</v>
      </c>
      <c r="J39" s="16">
        <v>0.5</v>
      </c>
      <c r="K39" s="7">
        <f t="shared" si="4"/>
        <v>18000</v>
      </c>
      <c r="L39" s="14">
        <f>K39+K40</f>
        <v>71620</v>
      </c>
      <c r="M39" s="9"/>
      <c r="XEV39" s="19"/>
      <c r="XEW39" s="19"/>
      <c r="XEX39" s="19"/>
      <c r="XEY39" s="19"/>
      <c r="XEZ39" s="19"/>
      <c r="XFA39" s="19"/>
    </row>
    <row r="40" s="1" customFormat="true" ht="36" customHeight="true" spans="1:16381">
      <c r="A40" s="9"/>
      <c r="B40" s="8"/>
      <c r="C40" s="9"/>
      <c r="D40" s="8"/>
      <c r="E40" s="15"/>
      <c r="F40" s="7" t="s">
        <v>43</v>
      </c>
      <c r="G40" s="7">
        <v>383</v>
      </c>
      <c r="H40" s="7">
        <v>280</v>
      </c>
      <c r="I40" s="7" t="s">
        <v>25</v>
      </c>
      <c r="J40" s="16">
        <v>0.5</v>
      </c>
      <c r="K40" s="7">
        <f t="shared" si="4"/>
        <v>53620</v>
      </c>
      <c r="L40" s="15"/>
      <c r="M40" s="9"/>
      <c r="XEV40" s="19"/>
      <c r="XEW40" s="19"/>
      <c r="XEX40" s="19"/>
      <c r="XEY40" s="19"/>
      <c r="XEZ40" s="19"/>
      <c r="XFA40" s="19"/>
    </row>
    <row r="41" s="1" customFormat="true" ht="36" customHeight="true" spans="1:16381">
      <c r="A41" s="9"/>
      <c r="B41" s="6" t="s">
        <v>29</v>
      </c>
      <c r="C41" s="9"/>
      <c r="D41" s="6" t="s">
        <v>63</v>
      </c>
      <c r="E41" s="14">
        <v>165</v>
      </c>
      <c r="F41" s="7" t="s">
        <v>42</v>
      </c>
      <c r="G41" s="7">
        <v>2</v>
      </c>
      <c r="H41" s="7">
        <v>240</v>
      </c>
      <c r="I41" s="7" t="s">
        <v>25</v>
      </c>
      <c r="J41" s="16">
        <v>0.5</v>
      </c>
      <c r="K41" s="7">
        <f t="shared" si="4"/>
        <v>240</v>
      </c>
      <c r="L41" s="14">
        <f>K41+K42</f>
        <v>23060</v>
      </c>
      <c r="M41" s="9"/>
      <c r="XEV41" s="19"/>
      <c r="XEW41" s="19"/>
      <c r="XEX41" s="19"/>
      <c r="XEY41" s="19"/>
      <c r="XEZ41" s="19"/>
      <c r="XFA41" s="19"/>
    </row>
    <row r="42" s="1" customFormat="true" ht="36" customHeight="true" spans="1:16381">
      <c r="A42" s="9"/>
      <c r="B42" s="8"/>
      <c r="C42" s="9"/>
      <c r="D42" s="8"/>
      <c r="E42" s="15"/>
      <c r="F42" s="7" t="s">
        <v>43</v>
      </c>
      <c r="G42" s="7">
        <v>163</v>
      </c>
      <c r="H42" s="7">
        <v>280</v>
      </c>
      <c r="I42" s="7" t="s">
        <v>25</v>
      </c>
      <c r="J42" s="16">
        <v>0.5</v>
      </c>
      <c r="K42" s="7">
        <f t="shared" si="4"/>
        <v>22820</v>
      </c>
      <c r="L42" s="15"/>
      <c r="M42" s="9"/>
      <c r="XEV42" s="19"/>
      <c r="XEW42" s="19"/>
      <c r="XEX42" s="19"/>
      <c r="XEY42" s="19"/>
      <c r="XEZ42" s="19"/>
      <c r="XFA42" s="19"/>
    </row>
    <row r="43" s="1" customFormat="true" ht="36" customHeight="true" spans="1:16381">
      <c r="A43" s="9"/>
      <c r="B43" s="8" t="s">
        <v>30</v>
      </c>
      <c r="C43" s="9"/>
      <c r="D43" s="8" t="s">
        <v>64</v>
      </c>
      <c r="E43" s="15">
        <v>309</v>
      </c>
      <c r="F43" s="7" t="s">
        <v>43</v>
      </c>
      <c r="G43" s="7">
        <v>309</v>
      </c>
      <c r="H43" s="7">
        <v>280</v>
      </c>
      <c r="I43" s="7" t="s">
        <v>25</v>
      </c>
      <c r="J43" s="16">
        <v>0.5</v>
      </c>
      <c r="K43" s="7">
        <f t="shared" si="4"/>
        <v>43260</v>
      </c>
      <c r="L43" s="15">
        <f t="shared" ref="L43:L50" si="5">G43*H43/2</f>
        <v>43260</v>
      </c>
      <c r="M43" s="9"/>
      <c r="XEV43" s="19"/>
      <c r="XEW43" s="19"/>
      <c r="XEX43" s="19"/>
      <c r="XEY43" s="19"/>
      <c r="XEZ43" s="19"/>
      <c r="XFA43" s="19"/>
    </row>
    <row r="44" s="1" customFormat="true" ht="36" customHeight="true" spans="1:16381">
      <c r="A44" s="9"/>
      <c r="B44" s="8" t="s">
        <v>31</v>
      </c>
      <c r="C44" s="9"/>
      <c r="D44" s="8" t="s">
        <v>65</v>
      </c>
      <c r="E44" s="15">
        <v>1299</v>
      </c>
      <c r="F44" s="7" t="s">
        <v>43</v>
      </c>
      <c r="G44" s="7">
        <v>1299</v>
      </c>
      <c r="H44" s="7">
        <v>280</v>
      </c>
      <c r="I44" s="7" t="s">
        <v>25</v>
      </c>
      <c r="J44" s="16">
        <v>0.5</v>
      </c>
      <c r="K44" s="7">
        <f t="shared" si="4"/>
        <v>181860</v>
      </c>
      <c r="L44" s="15">
        <f t="shared" si="5"/>
        <v>181860</v>
      </c>
      <c r="M44" s="9"/>
      <c r="XEV44" s="19"/>
      <c r="XEW44" s="19"/>
      <c r="XEX44" s="19"/>
      <c r="XEY44" s="19"/>
      <c r="XEZ44" s="19"/>
      <c r="XFA44" s="19"/>
    </row>
    <row r="45" s="1" customFormat="true" ht="36" customHeight="true" spans="1:16381">
      <c r="A45" s="9"/>
      <c r="B45" s="8" t="s">
        <v>32</v>
      </c>
      <c r="C45" s="9"/>
      <c r="D45" s="8" t="s">
        <v>66</v>
      </c>
      <c r="E45" s="15">
        <v>172</v>
      </c>
      <c r="F45" s="7" t="s">
        <v>43</v>
      </c>
      <c r="G45" s="7">
        <v>172</v>
      </c>
      <c r="H45" s="7">
        <v>280</v>
      </c>
      <c r="I45" s="7" t="s">
        <v>25</v>
      </c>
      <c r="J45" s="16">
        <v>0.5</v>
      </c>
      <c r="K45" s="7">
        <f t="shared" si="4"/>
        <v>24080</v>
      </c>
      <c r="L45" s="15">
        <f t="shared" si="5"/>
        <v>24080</v>
      </c>
      <c r="M45" s="9"/>
      <c r="XEV45" s="19"/>
      <c r="XEW45" s="19"/>
      <c r="XEX45" s="19"/>
      <c r="XEY45" s="19"/>
      <c r="XEZ45" s="19"/>
      <c r="XFA45" s="19"/>
    </row>
    <row r="46" s="1" customFormat="true" ht="36" customHeight="true" spans="1:16381">
      <c r="A46" s="9"/>
      <c r="B46" s="8" t="s">
        <v>33</v>
      </c>
      <c r="C46" s="9"/>
      <c r="D46" s="8" t="s">
        <v>67</v>
      </c>
      <c r="E46" s="15">
        <v>269</v>
      </c>
      <c r="F46" s="7" t="s">
        <v>43</v>
      </c>
      <c r="G46" s="7">
        <v>269</v>
      </c>
      <c r="H46" s="7">
        <v>280</v>
      </c>
      <c r="I46" s="7" t="s">
        <v>25</v>
      </c>
      <c r="J46" s="16">
        <v>0.5</v>
      </c>
      <c r="K46" s="7">
        <f t="shared" si="4"/>
        <v>37660</v>
      </c>
      <c r="L46" s="15">
        <f t="shared" si="5"/>
        <v>37660</v>
      </c>
      <c r="M46" s="9"/>
      <c r="XEV46" s="19"/>
      <c r="XEW46" s="19"/>
      <c r="XEX46" s="19"/>
      <c r="XEY46" s="19"/>
      <c r="XEZ46" s="19"/>
      <c r="XFA46" s="19"/>
    </row>
    <row r="47" s="1" customFormat="true" ht="36" customHeight="true" spans="1:16381">
      <c r="A47" s="9"/>
      <c r="B47" s="8" t="s">
        <v>34</v>
      </c>
      <c r="C47" s="9"/>
      <c r="D47" s="8" t="s">
        <v>68</v>
      </c>
      <c r="E47" s="15">
        <v>116</v>
      </c>
      <c r="F47" s="7" t="s">
        <v>43</v>
      </c>
      <c r="G47" s="7">
        <v>116</v>
      </c>
      <c r="H47" s="7">
        <v>280</v>
      </c>
      <c r="I47" s="7" t="s">
        <v>25</v>
      </c>
      <c r="J47" s="16">
        <v>0.5</v>
      </c>
      <c r="K47" s="7">
        <f t="shared" si="4"/>
        <v>16240</v>
      </c>
      <c r="L47" s="15">
        <f t="shared" si="5"/>
        <v>16240</v>
      </c>
      <c r="M47" s="9"/>
      <c r="XEV47" s="19"/>
      <c r="XEW47" s="19"/>
      <c r="XEX47" s="19"/>
      <c r="XEY47" s="19"/>
      <c r="XEZ47" s="19"/>
      <c r="XFA47" s="19"/>
    </row>
    <row r="48" s="1" customFormat="true" ht="36" customHeight="true" spans="1:16381">
      <c r="A48" s="9"/>
      <c r="B48" s="8" t="s">
        <v>35</v>
      </c>
      <c r="C48" s="9"/>
      <c r="D48" s="8" t="s">
        <v>69</v>
      </c>
      <c r="E48" s="15">
        <v>495</v>
      </c>
      <c r="F48" s="7" t="s">
        <v>43</v>
      </c>
      <c r="G48" s="7">
        <v>495</v>
      </c>
      <c r="H48" s="7">
        <v>280</v>
      </c>
      <c r="I48" s="7" t="s">
        <v>25</v>
      </c>
      <c r="J48" s="16">
        <v>0.5</v>
      </c>
      <c r="K48" s="7">
        <f t="shared" si="4"/>
        <v>69300</v>
      </c>
      <c r="L48" s="15">
        <f t="shared" si="5"/>
        <v>69300</v>
      </c>
      <c r="M48" s="9"/>
      <c r="XEV48" s="19"/>
      <c r="XEW48" s="19"/>
      <c r="XEX48" s="19"/>
      <c r="XEY48" s="19"/>
      <c r="XEZ48" s="19"/>
      <c r="XFA48" s="19"/>
    </row>
    <row r="49" s="1" customFormat="true" ht="36" customHeight="true" spans="1:16381">
      <c r="A49" s="9"/>
      <c r="B49" s="8" t="s">
        <v>36</v>
      </c>
      <c r="C49" s="9"/>
      <c r="D49" s="8" t="s">
        <v>70</v>
      </c>
      <c r="E49" s="15">
        <v>260</v>
      </c>
      <c r="F49" s="7" t="s">
        <v>43</v>
      </c>
      <c r="G49" s="7">
        <v>260</v>
      </c>
      <c r="H49" s="7">
        <v>280</v>
      </c>
      <c r="I49" s="7" t="s">
        <v>25</v>
      </c>
      <c r="J49" s="16">
        <v>0.5</v>
      </c>
      <c r="K49" s="7">
        <f t="shared" si="4"/>
        <v>36400</v>
      </c>
      <c r="L49" s="15">
        <f t="shared" si="5"/>
        <v>36400</v>
      </c>
      <c r="M49" s="9"/>
      <c r="XEV49" s="19"/>
      <c r="XEW49" s="19"/>
      <c r="XEX49" s="19"/>
      <c r="XEY49" s="19"/>
      <c r="XEZ49" s="19"/>
      <c r="XFA49" s="19"/>
    </row>
    <row r="50" s="1" customFormat="true" ht="36" customHeight="true" spans="1:16381">
      <c r="A50" s="8"/>
      <c r="B50" s="8" t="s">
        <v>71</v>
      </c>
      <c r="C50" s="8"/>
      <c r="D50" s="8" t="s">
        <v>72</v>
      </c>
      <c r="E50" s="15">
        <v>474</v>
      </c>
      <c r="F50" s="7" t="s">
        <v>43</v>
      </c>
      <c r="G50" s="7">
        <v>474</v>
      </c>
      <c r="H50" s="7">
        <v>280</v>
      </c>
      <c r="I50" s="7" t="s">
        <v>25</v>
      </c>
      <c r="J50" s="16">
        <v>0.5</v>
      </c>
      <c r="K50" s="7">
        <f t="shared" si="4"/>
        <v>66360</v>
      </c>
      <c r="L50" s="15">
        <f t="shared" si="5"/>
        <v>66360</v>
      </c>
      <c r="M50" s="8"/>
      <c r="XEV50" s="19"/>
      <c r="XEW50" s="19"/>
      <c r="XEX50" s="19"/>
      <c r="XEY50" s="19"/>
      <c r="XEZ50" s="19"/>
      <c r="XFA50" s="19"/>
    </row>
    <row r="51" s="1" customFormat="true" ht="42" customHeight="true" spans="1:16381">
      <c r="A51" s="10" t="s">
        <v>52</v>
      </c>
      <c r="B51" s="7" t="s">
        <v>73</v>
      </c>
      <c r="C51" s="7"/>
      <c r="D51" s="7"/>
      <c r="E51" s="10">
        <f>SUM(E35:E50)</f>
        <v>5415</v>
      </c>
      <c r="F51" s="7"/>
      <c r="G51" s="7">
        <f>SUM(G35:G50)</f>
        <v>5415</v>
      </c>
      <c r="H51" s="7"/>
      <c r="I51" s="7"/>
      <c r="J51" s="16"/>
      <c r="K51" s="10">
        <f>SUM(K35:K50)</f>
        <v>755060</v>
      </c>
      <c r="L51" s="10">
        <f>SUM(L35:L50)</f>
        <v>755060</v>
      </c>
      <c r="M51" s="10">
        <f>SUM(M35:M50)</f>
        <v>755060</v>
      </c>
      <c r="XEV51" s="19"/>
      <c r="XEW51" s="19"/>
      <c r="XEX51" s="19"/>
      <c r="XEY51" s="19"/>
      <c r="XEZ51" s="19"/>
      <c r="XFA51" s="19"/>
    </row>
    <row r="52" s="1" customFormat="true" ht="27" customHeight="true" spans="1:16381">
      <c r="A52" s="5" t="s">
        <v>2</v>
      </c>
      <c r="B52" s="5" t="s">
        <v>3</v>
      </c>
      <c r="C52" s="5" t="s">
        <v>4</v>
      </c>
      <c r="D52" s="5" t="s">
        <v>5</v>
      </c>
      <c r="E52" s="5" t="s">
        <v>6</v>
      </c>
      <c r="F52" s="11" t="s">
        <v>7</v>
      </c>
      <c r="G52" s="12"/>
      <c r="H52" s="13" t="s">
        <v>8</v>
      </c>
      <c r="I52" s="5" t="s">
        <v>9</v>
      </c>
      <c r="J52" s="13" t="s">
        <v>10</v>
      </c>
      <c r="K52" s="13" t="s">
        <v>11</v>
      </c>
      <c r="L52" s="13" t="s">
        <v>12</v>
      </c>
      <c r="M52" s="13" t="s">
        <v>13</v>
      </c>
      <c r="XEV52" s="2"/>
      <c r="XEW52" s="2"/>
      <c r="XEX52" s="2"/>
      <c r="XEY52" s="2"/>
      <c r="XEZ52" s="2"/>
      <c r="XFA52" s="2"/>
    </row>
    <row r="53" s="1" customFormat="true" ht="30" customHeight="true" spans="1:16381">
      <c r="A53" s="7" t="s">
        <v>74</v>
      </c>
      <c r="B53" s="7" t="s">
        <v>75</v>
      </c>
      <c r="C53" s="7" t="s">
        <v>76</v>
      </c>
      <c r="D53" s="7" t="s">
        <v>77</v>
      </c>
      <c r="E53" s="7">
        <v>120</v>
      </c>
      <c r="F53" s="7" t="s">
        <v>18</v>
      </c>
      <c r="G53" s="7">
        <v>120</v>
      </c>
      <c r="H53" s="7">
        <v>200</v>
      </c>
      <c r="I53" s="7" t="s">
        <v>19</v>
      </c>
      <c r="J53" s="16">
        <v>1</v>
      </c>
      <c r="K53" s="7">
        <f t="shared" ref="K53:K67" si="6">G53*H53</f>
        <v>24000</v>
      </c>
      <c r="L53" s="7">
        <f>G53*H53</f>
        <v>24000</v>
      </c>
      <c r="M53" s="7">
        <f>L53+L54+L56+L57+L59+L60+L62+L64+L66</f>
        <v>215400</v>
      </c>
      <c r="XEV53" s="2"/>
      <c r="XEW53" s="2"/>
      <c r="XEX53" s="2"/>
      <c r="XEY53" s="2"/>
      <c r="XEZ53" s="2"/>
      <c r="XFA53" s="2"/>
    </row>
    <row r="54" s="1" customFormat="true" ht="20" customHeight="true" spans="1:16381">
      <c r="A54" s="7"/>
      <c r="B54" s="6" t="s">
        <v>78</v>
      </c>
      <c r="C54" s="7"/>
      <c r="D54" s="6" t="s">
        <v>79</v>
      </c>
      <c r="E54" s="6">
        <v>115</v>
      </c>
      <c r="F54" s="7" t="s">
        <v>18</v>
      </c>
      <c r="G54" s="7">
        <v>80</v>
      </c>
      <c r="H54" s="7">
        <v>200</v>
      </c>
      <c r="I54" s="7" t="s">
        <v>19</v>
      </c>
      <c r="J54" s="16">
        <v>1</v>
      </c>
      <c r="K54" s="7">
        <f t="shared" si="6"/>
        <v>16000</v>
      </c>
      <c r="L54" s="6">
        <f>K54+K55</f>
        <v>24400</v>
      </c>
      <c r="M54" s="7"/>
      <c r="XEV54" s="2"/>
      <c r="XEW54" s="2"/>
      <c r="XEX54" s="2"/>
      <c r="XEY54" s="2"/>
      <c r="XEZ54" s="2"/>
      <c r="XFA54" s="2"/>
    </row>
    <row r="55" s="1" customFormat="true" ht="20" customHeight="true" spans="1:16381">
      <c r="A55" s="7"/>
      <c r="B55" s="8"/>
      <c r="C55" s="7"/>
      <c r="D55" s="8"/>
      <c r="E55" s="8"/>
      <c r="F55" s="7" t="s">
        <v>42</v>
      </c>
      <c r="G55" s="7">
        <v>35</v>
      </c>
      <c r="H55" s="7">
        <v>240</v>
      </c>
      <c r="I55" s="7" t="s">
        <v>19</v>
      </c>
      <c r="J55" s="16">
        <v>1</v>
      </c>
      <c r="K55" s="7">
        <f t="shared" si="6"/>
        <v>8400</v>
      </c>
      <c r="L55" s="8"/>
      <c r="M55" s="7"/>
      <c r="XEV55" s="2"/>
      <c r="XEW55" s="2"/>
      <c r="XEX55" s="2"/>
      <c r="XEY55" s="2"/>
      <c r="XEZ55" s="2"/>
      <c r="XFA55" s="2"/>
    </row>
    <row r="56" s="1" customFormat="true" ht="24" customHeight="true" spans="1:16381">
      <c r="A56" s="7"/>
      <c r="B56" s="7" t="s">
        <v>80</v>
      </c>
      <c r="C56" s="7"/>
      <c r="D56" s="7" t="s">
        <v>81</v>
      </c>
      <c r="E56" s="7">
        <v>111</v>
      </c>
      <c r="F56" s="7" t="s">
        <v>18</v>
      </c>
      <c r="G56" s="7">
        <v>111</v>
      </c>
      <c r="H56" s="7">
        <v>200</v>
      </c>
      <c r="I56" s="7" t="s">
        <v>19</v>
      </c>
      <c r="J56" s="16">
        <v>1</v>
      </c>
      <c r="K56" s="7">
        <f t="shared" si="6"/>
        <v>22200</v>
      </c>
      <c r="L56" s="7">
        <f>G56*H56</f>
        <v>22200</v>
      </c>
      <c r="M56" s="7"/>
      <c r="XEV56" s="2"/>
      <c r="XEW56" s="2"/>
      <c r="XEX56" s="2"/>
      <c r="XEY56" s="2"/>
      <c r="XEZ56" s="2"/>
      <c r="XFA56" s="2"/>
    </row>
    <row r="57" s="1" customFormat="true" ht="20" customHeight="true" spans="1:16381">
      <c r="A57" s="7"/>
      <c r="B57" s="6" t="s">
        <v>82</v>
      </c>
      <c r="C57" s="7"/>
      <c r="D57" s="6" t="s">
        <v>83</v>
      </c>
      <c r="E57" s="6">
        <v>104</v>
      </c>
      <c r="F57" s="7" t="s">
        <v>18</v>
      </c>
      <c r="G57" s="7">
        <v>87</v>
      </c>
      <c r="H57" s="7">
        <v>200</v>
      </c>
      <c r="I57" s="7" t="s">
        <v>19</v>
      </c>
      <c r="J57" s="16">
        <v>1</v>
      </c>
      <c r="K57" s="7">
        <f t="shared" si="6"/>
        <v>17400</v>
      </c>
      <c r="L57" s="6">
        <f>K57+K58</f>
        <v>21480</v>
      </c>
      <c r="M57" s="7"/>
      <c r="XEV57" s="2"/>
      <c r="XEW57" s="2"/>
      <c r="XEX57" s="2"/>
      <c r="XEY57" s="2"/>
      <c r="XEZ57" s="2"/>
      <c r="XFA57" s="2"/>
    </row>
    <row r="58" s="1" customFormat="true" ht="20" customHeight="true" spans="1:16381">
      <c r="A58" s="7"/>
      <c r="B58" s="8"/>
      <c r="C58" s="7"/>
      <c r="D58" s="8"/>
      <c r="E58" s="8"/>
      <c r="F58" s="7" t="s">
        <v>42</v>
      </c>
      <c r="G58" s="7">
        <v>17</v>
      </c>
      <c r="H58" s="7">
        <v>240</v>
      </c>
      <c r="I58" s="7" t="s">
        <v>19</v>
      </c>
      <c r="J58" s="16">
        <v>1</v>
      </c>
      <c r="K58" s="7">
        <f t="shared" si="6"/>
        <v>4080</v>
      </c>
      <c r="L58" s="8"/>
      <c r="M58" s="7"/>
      <c r="XEV58" s="2"/>
      <c r="XEW58" s="2"/>
      <c r="XEX58" s="2"/>
      <c r="XEY58" s="2"/>
      <c r="XEZ58" s="2"/>
      <c r="XFA58" s="2"/>
    </row>
    <row r="59" s="1" customFormat="true" ht="24" customHeight="true" spans="1:16381">
      <c r="A59" s="7"/>
      <c r="B59" s="7" t="s">
        <v>84</v>
      </c>
      <c r="C59" s="7"/>
      <c r="D59" s="7" t="s">
        <v>85</v>
      </c>
      <c r="E59" s="7">
        <v>108</v>
      </c>
      <c r="F59" s="7" t="s">
        <v>42</v>
      </c>
      <c r="G59" s="7">
        <v>108</v>
      </c>
      <c r="H59" s="7">
        <v>240</v>
      </c>
      <c r="I59" s="7" t="s">
        <v>19</v>
      </c>
      <c r="J59" s="16">
        <v>1</v>
      </c>
      <c r="K59" s="7">
        <f t="shared" si="6"/>
        <v>25920</v>
      </c>
      <c r="L59" s="7">
        <f>G59*H59</f>
        <v>25920</v>
      </c>
      <c r="M59" s="7"/>
      <c r="XEV59" s="2"/>
      <c r="XEW59" s="2"/>
      <c r="XEX59" s="2"/>
      <c r="XEY59" s="2"/>
      <c r="XEZ59" s="2"/>
      <c r="XFA59" s="2"/>
    </row>
    <row r="60" s="1" customFormat="true" ht="20" customHeight="true" spans="1:16381">
      <c r="A60" s="7"/>
      <c r="B60" s="6" t="s">
        <v>86</v>
      </c>
      <c r="C60" s="7"/>
      <c r="D60" s="6" t="s">
        <v>83</v>
      </c>
      <c r="E60" s="6">
        <v>125</v>
      </c>
      <c r="F60" s="7" t="s">
        <v>18</v>
      </c>
      <c r="G60" s="7">
        <v>119</v>
      </c>
      <c r="H60" s="7">
        <v>200</v>
      </c>
      <c r="I60" s="7" t="s">
        <v>19</v>
      </c>
      <c r="J60" s="16">
        <v>1</v>
      </c>
      <c r="K60" s="7">
        <f t="shared" si="6"/>
        <v>23800</v>
      </c>
      <c r="L60" s="6">
        <f>K60+K61</f>
        <v>25480</v>
      </c>
      <c r="M60" s="7"/>
      <c r="XEV60" s="2"/>
      <c r="XEW60" s="2"/>
      <c r="XEX60" s="2"/>
      <c r="XEY60" s="2"/>
      <c r="XEZ60" s="2"/>
      <c r="XFA60" s="2"/>
    </row>
    <row r="61" s="1" customFormat="true" ht="20" customHeight="true" spans="1:16381">
      <c r="A61" s="7"/>
      <c r="B61" s="8"/>
      <c r="C61" s="7"/>
      <c r="D61" s="8"/>
      <c r="E61" s="8"/>
      <c r="F61" s="7" t="s">
        <v>43</v>
      </c>
      <c r="G61" s="7">
        <v>6</v>
      </c>
      <c r="H61" s="7">
        <v>280</v>
      </c>
      <c r="I61" s="7" t="s">
        <v>19</v>
      </c>
      <c r="J61" s="16">
        <v>1</v>
      </c>
      <c r="K61" s="7">
        <f t="shared" si="6"/>
        <v>1680</v>
      </c>
      <c r="L61" s="8"/>
      <c r="M61" s="7"/>
      <c r="XEV61" s="2"/>
      <c r="XEW61" s="2"/>
      <c r="XEX61" s="2"/>
      <c r="XEY61" s="2"/>
      <c r="XEZ61" s="2"/>
      <c r="XFA61" s="2"/>
    </row>
    <row r="62" s="1" customFormat="true" ht="20" customHeight="true" spans="1:16381">
      <c r="A62" s="7"/>
      <c r="B62" s="6" t="s">
        <v>87</v>
      </c>
      <c r="C62" s="7"/>
      <c r="D62" s="6" t="s">
        <v>88</v>
      </c>
      <c r="E62" s="6">
        <v>107</v>
      </c>
      <c r="F62" s="7" t="s">
        <v>18</v>
      </c>
      <c r="G62" s="7">
        <v>102</v>
      </c>
      <c r="H62" s="7">
        <v>200</v>
      </c>
      <c r="I62" s="7" t="s">
        <v>19</v>
      </c>
      <c r="J62" s="16">
        <v>1</v>
      </c>
      <c r="K62" s="7">
        <f t="shared" si="6"/>
        <v>20400</v>
      </c>
      <c r="L62" s="6">
        <f>K62+K63</f>
        <v>21600</v>
      </c>
      <c r="M62" s="7"/>
      <c r="XEV62" s="2"/>
      <c r="XEW62" s="2"/>
      <c r="XEX62" s="2"/>
      <c r="XEY62" s="2"/>
      <c r="XEZ62" s="2"/>
      <c r="XFA62" s="2"/>
    </row>
    <row r="63" s="1" customFormat="true" ht="20" customHeight="true" spans="1:16381">
      <c r="A63" s="7"/>
      <c r="B63" s="8"/>
      <c r="C63" s="7"/>
      <c r="D63" s="8"/>
      <c r="E63" s="8"/>
      <c r="F63" s="7" t="s">
        <v>42</v>
      </c>
      <c r="G63" s="7">
        <v>5</v>
      </c>
      <c r="H63" s="7">
        <v>240</v>
      </c>
      <c r="I63" s="7" t="s">
        <v>19</v>
      </c>
      <c r="J63" s="16">
        <v>1</v>
      </c>
      <c r="K63" s="7">
        <f t="shared" si="6"/>
        <v>1200</v>
      </c>
      <c r="L63" s="8"/>
      <c r="M63" s="7"/>
      <c r="XEV63" s="2"/>
      <c r="XEW63" s="2"/>
      <c r="XEX63" s="2"/>
      <c r="XEY63" s="2"/>
      <c r="XEZ63" s="2"/>
      <c r="XFA63" s="2"/>
    </row>
    <row r="64" s="1" customFormat="true" ht="20" customHeight="true" spans="1:16381">
      <c r="A64" s="7"/>
      <c r="B64" s="6" t="s">
        <v>89</v>
      </c>
      <c r="C64" s="7"/>
      <c r="D64" s="6" t="s">
        <v>90</v>
      </c>
      <c r="E64" s="6">
        <v>117</v>
      </c>
      <c r="F64" s="7" t="s">
        <v>18</v>
      </c>
      <c r="G64" s="7">
        <v>51</v>
      </c>
      <c r="H64" s="7">
        <v>200</v>
      </c>
      <c r="I64" s="7" t="s">
        <v>19</v>
      </c>
      <c r="J64" s="16">
        <v>1</v>
      </c>
      <c r="K64" s="7">
        <f t="shared" si="6"/>
        <v>10200</v>
      </c>
      <c r="L64" s="6">
        <f>K64+K65</f>
        <v>26040</v>
      </c>
      <c r="M64" s="7"/>
      <c r="XEV64" s="2"/>
      <c r="XEW64" s="2"/>
      <c r="XEX64" s="2"/>
      <c r="XEY64" s="2"/>
      <c r="XEZ64" s="2"/>
      <c r="XFA64" s="2"/>
    </row>
    <row r="65" s="1" customFormat="true" ht="20" customHeight="true" spans="1:16381">
      <c r="A65" s="7"/>
      <c r="B65" s="8"/>
      <c r="C65" s="7"/>
      <c r="D65" s="8"/>
      <c r="E65" s="8"/>
      <c r="F65" s="7" t="s">
        <v>42</v>
      </c>
      <c r="G65" s="7">
        <v>66</v>
      </c>
      <c r="H65" s="7">
        <v>240</v>
      </c>
      <c r="I65" s="7" t="s">
        <v>19</v>
      </c>
      <c r="J65" s="16">
        <v>1</v>
      </c>
      <c r="K65" s="7">
        <f t="shared" si="6"/>
        <v>15840</v>
      </c>
      <c r="L65" s="8"/>
      <c r="M65" s="7"/>
      <c r="XEV65" s="2"/>
      <c r="XEW65" s="2"/>
      <c r="XEX65" s="2"/>
      <c r="XEY65" s="2"/>
      <c r="XEZ65" s="2"/>
      <c r="XFA65" s="2"/>
    </row>
    <row r="66" s="1" customFormat="true" ht="20" customHeight="true" spans="1:16381">
      <c r="A66" s="7"/>
      <c r="B66" s="6" t="s">
        <v>91</v>
      </c>
      <c r="C66" s="7"/>
      <c r="D66" s="6" t="s">
        <v>92</v>
      </c>
      <c r="E66" s="6">
        <v>120</v>
      </c>
      <c r="F66" s="7" t="s">
        <v>18</v>
      </c>
      <c r="G66" s="7">
        <v>113</v>
      </c>
      <c r="H66" s="7">
        <v>200</v>
      </c>
      <c r="I66" s="7" t="s">
        <v>19</v>
      </c>
      <c r="J66" s="16">
        <v>1</v>
      </c>
      <c r="K66" s="7">
        <f t="shared" si="6"/>
        <v>22600</v>
      </c>
      <c r="L66" s="6">
        <f>K66+K67</f>
        <v>24280</v>
      </c>
      <c r="M66" s="7"/>
      <c r="XEV66" s="2"/>
      <c r="XEW66" s="2"/>
      <c r="XEX66" s="2"/>
      <c r="XEY66" s="2"/>
      <c r="XEZ66" s="2"/>
      <c r="XFA66" s="2"/>
    </row>
    <row r="67" s="1" customFormat="true" ht="20" customHeight="true" spans="1:16381">
      <c r="A67" s="7"/>
      <c r="B67" s="8"/>
      <c r="C67" s="7"/>
      <c r="D67" s="8"/>
      <c r="E67" s="8"/>
      <c r="F67" s="7" t="s">
        <v>42</v>
      </c>
      <c r="G67" s="7">
        <v>7</v>
      </c>
      <c r="H67" s="7">
        <v>240</v>
      </c>
      <c r="I67" s="7" t="s">
        <v>19</v>
      </c>
      <c r="J67" s="16">
        <v>1</v>
      </c>
      <c r="K67" s="7">
        <f t="shared" si="6"/>
        <v>1680</v>
      </c>
      <c r="L67" s="8"/>
      <c r="M67" s="7"/>
      <c r="XEV67" s="2"/>
      <c r="XEW67" s="2"/>
      <c r="XEX67" s="2"/>
      <c r="XEY67" s="2"/>
      <c r="XEZ67" s="2"/>
      <c r="XFA67" s="2"/>
    </row>
    <row r="68" s="1" customFormat="true" ht="21" customHeight="true" spans="1:16381">
      <c r="A68" s="6" t="s">
        <v>93</v>
      </c>
      <c r="B68" s="7" t="s">
        <v>33</v>
      </c>
      <c r="C68" s="14" t="s">
        <v>76</v>
      </c>
      <c r="D68" s="7" t="s">
        <v>94</v>
      </c>
      <c r="E68" s="7">
        <v>8</v>
      </c>
      <c r="F68" s="7" t="s">
        <v>18</v>
      </c>
      <c r="G68" s="7">
        <v>8</v>
      </c>
      <c r="H68" s="7">
        <v>200</v>
      </c>
      <c r="I68" s="7" t="s">
        <v>19</v>
      </c>
      <c r="J68" s="21">
        <v>1</v>
      </c>
      <c r="K68" s="7">
        <f t="shared" ref="K68:K80" si="7">G68*H68</f>
        <v>1600</v>
      </c>
      <c r="L68" s="7">
        <f t="shared" ref="L68:L74" si="8">G68*H68</f>
        <v>1600</v>
      </c>
      <c r="M68" s="6">
        <f>L68+L69+L70+L71+L72+L73+L74+L75+L77+L78</f>
        <v>37440</v>
      </c>
      <c r="XEV68" s="2"/>
      <c r="XEW68" s="2"/>
      <c r="XEX68" s="2"/>
      <c r="XEY68" s="2"/>
      <c r="XEZ68" s="2"/>
      <c r="XFA68" s="2"/>
    </row>
    <row r="69" s="1" customFormat="true" ht="24" customHeight="true" spans="1:16381">
      <c r="A69" s="9"/>
      <c r="B69" s="7" t="s">
        <v>34</v>
      </c>
      <c r="C69" s="20"/>
      <c r="D69" s="7" t="s">
        <v>95</v>
      </c>
      <c r="E69" s="10">
        <v>25</v>
      </c>
      <c r="F69" s="7" t="s">
        <v>18</v>
      </c>
      <c r="G69" s="7">
        <v>25</v>
      </c>
      <c r="H69" s="7">
        <v>200</v>
      </c>
      <c r="I69" s="7" t="s">
        <v>19</v>
      </c>
      <c r="J69" s="21">
        <v>1</v>
      </c>
      <c r="K69" s="7">
        <f t="shared" si="7"/>
        <v>5000</v>
      </c>
      <c r="L69" s="7">
        <f t="shared" si="8"/>
        <v>5000</v>
      </c>
      <c r="M69" s="9"/>
      <c r="XEV69" s="2"/>
      <c r="XEW69" s="2"/>
      <c r="XEX69" s="2"/>
      <c r="XEY69" s="2"/>
      <c r="XEZ69" s="2"/>
      <c r="XFA69" s="2"/>
    </row>
    <row r="70" s="1" customFormat="true" ht="20" customHeight="true" spans="1:16381">
      <c r="A70" s="9"/>
      <c r="B70" s="7" t="s">
        <v>35</v>
      </c>
      <c r="C70" s="20"/>
      <c r="D70" s="7" t="s">
        <v>96</v>
      </c>
      <c r="E70" s="10">
        <v>39</v>
      </c>
      <c r="F70" s="7" t="s">
        <v>18</v>
      </c>
      <c r="G70" s="7">
        <v>39</v>
      </c>
      <c r="H70" s="7">
        <v>200</v>
      </c>
      <c r="I70" s="7" t="s">
        <v>19</v>
      </c>
      <c r="J70" s="21">
        <v>1</v>
      </c>
      <c r="K70" s="7">
        <f t="shared" si="7"/>
        <v>7800</v>
      </c>
      <c r="L70" s="7">
        <f t="shared" si="8"/>
        <v>7800</v>
      </c>
      <c r="M70" s="9"/>
      <c r="XEV70" s="2"/>
      <c r="XEW70" s="2"/>
      <c r="XEX70" s="2"/>
      <c r="XEY70" s="2"/>
      <c r="XEZ70" s="2"/>
      <c r="XFA70" s="2"/>
    </row>
    <row r="71" s="1" customFormat="true" ht="20" customHeight="true" spans="1:16381">
      <c r="A71" s="9"/>
      <c r="B71" s="7" t="s">
        <v>36</v>
      </c>
      <c r="C71" s="20"/>
      <c r="D71" s="7" t="s">
        <v>97</v>
      </c>
      <c r="E71" s="10">
        <v>18</v>
      </c>
      <c r="F71" s="7" t="s">
        <v>18</v>
      </c>
      <c r="G71" s="7">
        <v>18</v>
      </c>
      <c r="H71" s="7">
        <v>200</v>
      </c>
      <c r="I71" s="7" t="s">
        <v>19</v>
      </c>
      <c r="J71" s="21">
        <v>1</v>
      </c>
      <c r="K71" s="7">
        <f t="shared" si="7"/>
        <v>3600</v>
      </c>
      <c r="L71" s="7">
        <f t="shared" si="8"/>
        <v>3600</v>
      </c>
      <c r="M71" s="9"/>
      <c r="XEV71" s="2"/>
      <c r="XEW71" s="2"/>
      <c r="XEX71" s="2"/>
      <c r="XEY71" s="2"/>
      <c r="XEZ71" s="2"/>
      <c r="XFA71" s="2"/>
    </row>
    <row r="72" s="1" customFormat="true" ht="20" customHeight="true" spans="1:16381">
      <c r="A72" s="9"/>
      <c r="B72" s="7" t="s">
        <v>71</v>
      </c>
      <c r="C72" s="20"/>
      <c r="D72" s="7" t="s">
        <v>98</v>
      </c>
      <c r="E72" s="10">
        <v>19</v>
      </c>
      <c r="F72" s="7" t="s">
        <v>18</v>
      </c>
      <c r="G72" s="7">
        <v>19</v>
      </c>
      <c r="H72" s="7">
        <v>200</v>
      </c>
      <c r="I72" s="7" t="s">
        <v>19</v>
      </c>
      <c r="J72" s="21">
        <v>1</v>
      </c>
      <c r="K72" s="7">
        <f t="shared" si="7"/>
        <v>3800</v>
      </c>
      <c r="L72" s="7">
        <f t="shared" si="8"/>
        <v>3800</v>
      </c>
      <c r="M72" s="9"/>
      <c r="XEV72" s="2"/>
      <c r="XEW72" s="2"/>
      <c r="XEX72" s="2"/>
      <c r="XEY72" s="2"/>
      <c r="XEZ72" s="2"/>
      <c r="XFA72" s="2"/>
    </row>
    <row r="73" s="1" customFormat="true" ht="20" customHeight="true" spans="1:16381">
      <c r="A73" s="9"/>
      <c r="B73" s="7" t="s">
        <v>99</v>
      </c>
      <c r="C73" s="20"/>
      <c r="D73" s="7" t="s">
        <v>98</v>
      </c>
      <c r="E73" s="10">
        <v>10</v>
      </c>
      <c r="F73" s="7" t="s">
        <v>18</v>
      </c>
      <c r="G73" s="7">
        <v>10</v>
      </c>
      <c r="H73" s="7">
        <v>200</v>
      </c>
      <c r="I73" s="7" t="s">
        <v>19</v>
      </c>
      <c r="J73" s="21">
        <v>1</v>
      </c>
      <c r="K73" s="7">
        <f t="shared" si="7"/>
        <v>2000</v>
      </c>
      <c r="L73" s="7">
        <f t="shared" si="8"/>
        <v>2000</v>
      </c>
      <c r="M73" s="9"/>
      <c r="XEV73" s="2"/>
      <c r="XEW73" s="2"/>
      <c r="XEX73" s="2"/>
      <c r="XEY73" s="2"/>
      <c r="XEZ73" s="2"/>
      <c r="XFA73" s="2"/>
    </row>
    <row r="74" s="1" customFormat="true" ht="20" customHeight="true" spans="1:16381">
      <c r="A74" s="9"/>
      <c r="B74" s="7" t="s">
        <v>100</v>
      </c>
      <c r="C74" s="20"/>
      <c r="D74" s="7" t="s">
        <v>101</v>
      </c>
      <c r="E74" s="10">
        <v>17</v>
      </c>
      <c r="F74" s="7" t="s">
        <v>18</v>
      </c>
      <c r="G74" s="7">
        <v>17</v>
      </c>
      <c r="H74" s="7">
        <v>200</v>
      </c>
      <c r="I74" s="7" t="s">
        <v>19</v>
      </c>
      <c r="J74" s="21">
        <v>1</v>
      </c>
      <c r="K74" s="7">
        <f t="shared" si="7"/>
        <v>3400</v>
      </c>
      <c r="L74" s="7">
        <f t="shared" si="8"/>
        <v>3400</v>
      </c>
      <c r="M74" s="9"/>
      <c r="XEV74" s="2"/>
      <c r="XEW74" s="2"/>
      <c r="XEX74" s="2"/>
      <c r="XEY74" s="2"/>
      <c r="XEZ74" s="2"/>
      <c r="XFA74" s="2"/>
    </row>
    <row r="75" s="1" customFormat="true" ht="20" customHeight="true" spans="1:16381">
      <c r="A75" s="9"/>
      <c r="B75" s="6" t="s">
        <v>102</v>
      </c>
      <c r="C75" s="20"/>
      <c r="D75" s="6" t="s">
        <v>103</v>
      </c>
      <c r="E75" s="14">
        <v>11</v>
      </c>
      <c r="F75" s="7" t="s">
        <v>18</v>
      </c>
      <c r="G75" s="7">
        <v>7</v>
      </c>
      <c r="H75" s="7">
        <v>200</v>
      </c>
      <c r="I75" s="7" t="s">
        <v>19</v>
      </c>
      <c r="J75" s="21">
        <v>1</v>
      </c>
      <c r="K75" s="7">
        <f t="shared" si="7"/>
        <v>1400</v>
      </c>
      <c r="L75" s="6">
        <f>K75+K76</f>
        <v>2360</v>
      </c>
      <c r="M75" s="9"/>
      <c r="XEV75" s="2"/>
      <c r="XEW75" s="2"/>
      <c r="XEX75" s="2"/>
      <c r="XEY75" s="2"/>
      <c r="XEZ75" s="2"/>
      <c r="XFA75" s="2"/>
    </row>
    <row r="76" s="1" customFormat="true" ht="20" customHeight="true" spans="1:16381">
      <c r="A76" s="9"/>
      <c r="B76" s="8"/>
      <c r="C76" s="20"/>
      <c r="D76" s="8"/>
      <c r="E76" s="15"/>
      <c r="F76" s="7" t="s">
        <v>42</v>
      </c>
      <c r="G76" s="7">
        <v>4</v>
      </c>
      <c r="H76" s="7">
        <v>240</v>
      </c>
      <c r="I76" s="7" t="s">
        <v>19</v>
      </c>
      <c r="J76" s="21">
        <v>1</v>
      </c>
      <c r="K76" s="7">
        <f t="shared" si="7"/>
        <v>960</v>
      </c>
      <c r="L76" s="8"/>
      <c r="M76" s="9"/>
      <c r="XEV76" s="2"/>
      <c r="XEW76" s="2"/>
      <c r="XEX76" s="2"/>
      <c r="XEY76" s="2"/>
      <c r="XEZ76" s="2"/>
      <c r="XFA76" s="2"/>
    </row>
    <row r="77" s="1" customFormat="true" ht="20" customHeight="true" spans="1:16381">
      <c r="A77" s="9"/>
      <c r="B77" s="7" t="s">
        <v>104</v>
      </c>
      <c r="C77" s="20"/>
      <c r="D77" s="7" t="s">
        <v>64</v>
      </c>
      <c r="E77" s="10">
        <v>13</v>
      </c>
      <c r="F77" s="7" t="s">
        <v>18</v>
      </c>
      <c r="G77" s="7">
        <v>13</v>
      </c>
      <c r="H77" s="7">
        <v>200</v>
      </c>
      <c r="I77" s="7" t="s">
        <v>19</v>
      </c>
      <c r="J77" s="21">
        <v>1</v>
      </c>
      <c r="K77" s="7">
        <f t="shared" si="7"/>
        <v>2600</v>
      </c>
      <c r="L77" s="7">
        <f t="shared" ref="L77:L82" si="9">G77*H77</f>
        <v>2600</v>
      </c>
      <c r="M77" s="9"/>
      <c r="XEV77" s="2"/>
      <c r="XEW77" s="2"/>
      <c r="XEX77" s="2"/>
      <c r="XEY77" s="2"/>
      <c r="XEZ77" s="2"/>
      <c r="XFA77" s="2"/>
    </row>
    <row r="78" s="1" customFormat="true" ht="20" customHeight="true" spans="1:16381">
      <c r="A78" s="8"/>
      <c r="B78" s="7" t="s">
        <v>105</v>
      </c>
      <c r="C78" s="15"/>
      <c r="D78" s="7" t="s">
        <v>106</v>
      </c>
      <c r="E78" s="10">
        <v>22</v>
      </c>
      <c r="F78" s="7" t="s">
        <v>42</v>
      </c>
      <c r="G78" s="7">
        <v>22</v>
      </c>
      <c r="H78" s="7">
        <v>240</v>
      </c>
      <c r="I78" s="7" t="s">
        <v>19</v>
      </c>
      <c r="J78" s="21">
        <v>1</v>
      </c>
      <c r="K78" s="7">
        <f t="shared" si="7"/>
        <v>5280</v>
      </c>
      <c r="L78" s="7">
        <f t="shared" si="9"/>
        <v>5280</v>
      </c>
      <c r="M78" s="8"/>
      <c r="XEV78" s="2"/>
      <c r="XEW78" s="2"/>
      <c r="XEX78" s="2"/>
      <c r="XEY78" s="2"/>
      <c r="XEZ78" s="2"/>
      <c r="XFA78" s="2"/>
    </row>
    <row r="79" s="1" customFormat="true" ht="31" customHeight="true" spans="1:16381">
      <c r="A79" s="7" t="s">
        <v>107</v>
      </c>
      <c r="B79" s="7" t="s">
        <v>108</v>
      </c>
      <c r="C79" s="7" t="s">
        <v>76</v>
      </c>
      <c r="D79" s="7" t="s">
        <v>109</v>
      </c>
      <c r="E79" s="7">
        <v>1751</v>
      </c>
      <c r="F79" s="7" t="s">
        <v>42</v>
      </c>
      <c r="G79" s="7">
        <v>1052</v>
      </c>
      <c r="H79" s="7">
        <v>240</v>
      </c>
      <c r="I79" s="7" t="s">
        <v>19</v>
      </c>
      <c r="J79" s="21">
        <v>1</v>
      </c>
      <c r="K79" s="7">
        <f t="shared" si="7"/>
        <v>252480</v>
      </c>
      <c r="L79" s="10">
        <f t="shared" si="9"/>
        <v>252480</v>
      </c>
      <c r="M79" s="10">
        <f>L79+L80</f>
        <v>448200</v>
      </c>
      <c r="XEV79" s="2"/>
      <c r="XEW79" s="2"/>
      <c r="XEX79" s="2"/>
      <c r="XEY79" s="2"/>
      <c r="XEZ79" s="2"/>
      <c r="XFA79" s="2"/>
    </row>
    <row r="80" s="1" customFormat="true" ht="33" customHeight="true" spans="1:16381">
      <c r="A80" s="7"/>
      <c r="B80" s="7"/>
      <c r="C80" s="7"/>
      <c r="D80" s="7"/>
      <c r="E80" s="7"/>
      <c r="F80" s="7" t="s">
        <v>43</v>
      </c>
      <c r="G80" s="7">
        <v>699</v>
      </c>
      <c r="H80" s="7">
        <v>280</v>
      </c>
      <c r="I80" s="7" t="s">
        <v>19</v>
      </c>
      <c r="J80" s="21">
        <v>1</v>
      </c>
      <c r="K80" s="7">
        <f t="shared" si="7"/>
        <v>195720</v>
      </c>
      <c r="L80" s="10">
        <f t="shared" si="9"/>
        <v>195720</v>
      </c>
      <c r="M80" s="10"/>
      <c r="XEV80" s="2"/>
      <c r="XEW80" s="2"/>
      <c r="XEX80" s="2"/>
      <c r="XEY80" s="2"/>
      <c r="XEZ80" s="2"/>
      <c r="XFA80" s="2"/>
    </row>
    <row r="81" s="1" customFormat="true" ht="78" customHeight="true" spans="1:16381">
      <c r="A81" s="7" t="s">
        <v>110</v>
      </c>
      <c r="B81" s="7" t="s">
        <v>111</v>
      </c>
      <c r="C81" s="7" t="s">
        <v>76</v>
      </c>
      <c r="D81" s="7" t="s">
        <v>112</v>
      </c>
      <c r="E81" s="7">
        <v>195</v>
      </c>
      <c r="F81" s="7" t="s">
        <v>18</v>
      </c>
      <c r="G81" s="7">
        <v>195</v>
      </c>
      <c r="H81" s="7">
        <v>200</v>
      </c>
      <c r="I81" s="7" t="s">
        <v>19</v>
      </c>
      <c r="J81" s="21">
        <v>1</v>
      </c>
      <c r="K81" s="7">
        <f t="shared" ref="K81:K99" si="10">G81*H81</f>
        <v>39000</v>
      </c>
      <c r="L81" s="10">
        <f t="shared" si="9"/>
        <v>39000</v>
      </c>
      <c r="M81" s="10">
        <f>G81*H81</f>
        <v>39000</v>
      </c>
      <c r="XEV81" s="2"/>
      <c r="XEW81" s="2"/>
      <c r="XEX81" s="2"/>
      <c r="XEY81" s="2"/>
      <c r="XEZ81" s="2"/>
      <c r="XFA81" s="2"/>
    </row>
    <row r="82" s="1" customFormat="true" ht="24" customHeight="true" spans="1:16381">
      <c r="A82" s="7" t="s">
        <v>113</v>
      </c>
      <c r="B82" s="7" t="s">
        <v>114</v>
      </c>
      <c r="C82" s="7" t="s">
        <v>76</v>
      </c>
      <c r="D82" s="7" t="s">
        <v>112</v>
      </c>
      <c r="E82" s="7">
        <v>14</v>
      </c>
      <c r="F82" s="7" t="s">
        <v>18</v>
      </c>
      <c r="G82" s="7">
        <v>14</v>
      </c>
      <c r="H82" s="7">
        <v>200</v>
      </c>
      <c r="I82" s="7" t="s">
        <v>19</v>
      </c>
      <c r="J82" s="21">
        <v>1</v>
      </c>
      <c r="K82" s="7">
        <f t="shared" si="10"/>
        <v>2800</v>
      </c>
      <c r="L82" s="10">
        <f t="shared" si="9"/>
        <v>2800</v>
      </c>
      <c r="M82" s="7">
        <f>L82+L83+L84+L85+L86+L87+L88+L89+L90</f>
        <v>24800</v>
      </c>
      <c r="XEV82" s="2"/>
      <c r="XEW82" s="2"/>
      <c r="XEX82" s="2"/>
      <c r="XEY82" s="2"/>
      <c r="XEZ82" s="2"/>
      <c r="XFA82" s="2"/>
    </row>
    <row r="83" s="1" customFormat="true" ht="24" customHeight="true" spans="1:16381">
      <c r="A83" s="7"/>
      <c r="B83" s="7" t="s">
        <v>27</v>
      </c>
      <c r="C83" s="7"/>
      <c r="D83" s="7" t="s">
        <v>112</v>
      </c>
      <c r="E83" s="7">
        <v>10</v>
      </c>
      <c r="F83" s="7" t="s">
        <v>18</v>
      </c>
      <c r="G83" s="7">
        <v>10</v>
      </c>
      <c r="H83" s="7">
        <v>200</v>
      </c>
      <c r="I83" s="7" t="s">
        <v>19</v>
      </c>
      <c r="J83" s="21">
        <v>1</v>
      </c>
      <c r="K83" s="7">
        <f t="shared" si="10"/>
        <v>2000</v>
      </c>
      <c r="L83" s="10">
        <f t="shared" ref="L83:L100" si="11">G83*H83</f>
        <v>2000</v>
      </c>
      <c r="M83" s="7"/>
      <c r="XEV83" s="2"/>
      <c r="XEW83" s="2"/>
      <c r="XEX83" s="2"/>
      <c r="XEY83" s="2"/>
      <c r="XEZ83" s="2"/>
      <c r="XFA83" s="2"/>
    </row>
    <row r="84" s="1" customFormat="true" ht="24" customHeight="true" spans="1:16381">
      <c r="A84" s="7"/>
      <c r="B84" s="7" t="s">
        <v>29</v>
      </c>
      <c r="C84" s="7"/>
      <c r="D84" s="7" t="s">
        <v>112</v>
      </c>
      <c r="E84" s="7">
        <v>14</v>
      </c>
      <c r="F84" s="7" t="s">
        <v>18</v>
      </c>
      <c r="G84" s="7">
        <v>14</v>
      </c>
      <c r="H84" s="7">
        <v>200</v>
      </c>
      <c r="I84" s="7" t="s">
        <v>19</v>
      </c>
      <c r="J84" s="21">
        <v>1</v>
      </c>
      <c r="K84" s="7">
        <f t="shared" si="10"/>
        <v>2800</v>
      </c>
      <c r="L84" s="10">
        <f t="shared" si="11"/>
        <v>2800</v>
      </c>
      <c r="M84" s="7"/>
      <c r="XEV84" s="2"/>
      <c r="XEW84" s="2"/>
      <c r="XEX84" s="2"/>
      <c r="XEY84" s="2"/>
      <c r="XEZ84" s="2"/>
      <c r="XFA84" s="2"/>
    </row>
    <row r="85" s="1" customFormat="true" ht="24" customHeight="true" spans="1:16381">
      <c r="A85" s="7"/>
      <c r="B85" s="7" t="s">
        <v>30</v>
      </c>
      <c r="C85" s="7"/>
      <c r="D85" s="7" t="s">
        <v>112</v>
      </c>
      <c r="E85" s="7">
        <v>16</v>
      </c>
      <c r="F85" s="7" t="s">
        <v>18</v>
      </c>
      <c r="G85" s="7">
        <v>16</v>
      </c>
      <c r="H85" s="7">
        <v>200</v>
      </c>
      <c r="I85" s="7" t="s">
        <v>19</v>
      </c>
      <c r="J85" s="21">
        <v>1</v>
      </c>
      <c r="K85" s="7">
        <f t="shared" si="10"/>
        <v>3200</v>
      </c>
      <c r="L85" s="10">
        <f t="shared" si="11"/>
        <v>3200</v>
      </c>
      <c r="M85" s="7"/>
      <c r="XEV85" s="2"/>
      <c r="XEW85" s="2"/>
      <c r="XEX85" s="2"/>
      <c r="XEY85" s="2"/>
      <c r="XEZ85" s="2"/>
      <c r="XFA85" s="2"/>
    </row>
    <row r="86" s="1" customFormat="true" ht="24" customHeight="true" spans="1:16381">
      <c r="A86" s="7"/>
      <c r="B86" s="7" t="s">
        <v>31</v>
      </c>
      <c r="C86" s="7"/>
      <c r="D86" s="7" t="s">
        <v>112</v>
      </c>
      <c r="E86" s="7">
        <v>10</v>
      </c>
      <c r="F86" s="7" t="s">
        <v>18</v>
      </c>
      <c r="G86" s="7">
        <v>10</v>
      </c>
      <c r="H86" s="7">
        <v>200</v>
      </c>
      <c r="I86" s="7" t="s">
        <v>19</v>
      </c>
      <c r="J86" s="21">
        <v>1</v>
      </c>
      <c r="K86" s="7">
        <f t="shared" si="10"/>
        <v>2000</v>
      </c>
      <c r="L86" s="10">
        <f t="shared" si="11"/>
        <v>2000</v>
      </c>
      <c r="M86" s="7"/>
      <c r="XEV86" s="2"/>
      <c r="XEW86" s="2"/>
      <c r="XEX86" s="2"/>
      <c r="XEY86" s="2"/>
      <c r="XEZ86" s="2"/>
      <c r="XFA86" s="2"/>
    </row>
    <row r="87" s="1" customFormat="true" ht="24" customHeight="true" spans="1:16381">
      <c r="A87" s="7"/>
      <c r="B87" s="7" t="s">
        <v>32</v>
      </c>
      <c r="C87" s="7"/>
      <c r="D87" s="7" t="s">
        <v>112</v>
      </c>
      <c r="E87" s="7">
        <v>19</v>
      </c>
      <c r="F87" s="7" t="s">
        <v>18</v>
      </c>
      <c r="G87" s="7">
        <v>19</v>
      </c>
      <c r="H87" s="7">
        <v>200</v>
      </c>
      <c r="I87" s="7" t="s">
        <v>19</v>
      </c>
      <c r="J87" s="21">
        <v>1</v>
      </c>
      <c r="K87" s="7">
        <f t="shared" si="10"/>
        <v>3800</v>
      </c>
      <c r="L87" s="10">
        <f t="shared" si="11"/>
        <v>3800</v>
      </c>
      <c r="M87" s="7"/>
      <c r="XEV87" s="2"/>
      <c r="XEW87" s="2"/>
      <c r="XEX87" s="2"/>
      <c r="XEY87" s="2"/>
      <c r="XEZ87" s="2"/>
      <c r="XFA87" s="2"/>
    </row>
    <row r="88" s="1" customFormat="true" ht="24" customHeight="true" spans="1:16381">
      <c r="A88" s="7"/>
      <c r="B88" s="7" t="s">
        <v>34</v>
      </c>
      <c r="C88" s="7"/>
      <c r="D88" s="7" t="s">
        <v>112</v>
      </c>
      <c r="E88" s="7">
        <v>10</v>
      </c>
      <c r="F88" s="7" t="s">
        <v>18</v>
      </c>
      <c r="G88" s="7">
        <v>10</v>
      </c>
      <c r="H88" s="7">
        <v>200</v>
      </c>
      <c r="I88" s="7" t="s">
        <v>19</v>
      </c>
      <c r="J88" s="21">
        <v>1</v>
      </c>
      <c r="K88" s="7">
        <f t="shared" si="10"/>
        <v>2000</v>
      </c>
      <c r="L88" s="10">
        <f t="shared" si="11"/>
        <v>2000</v>
      </c>
      <c r="M88" s="7"/>
      <c r="XEV88" s="2"/>
      <c r="XEW88" s="2"/>
      <c r="XEX88" s="2"/>
      <c r="XEY88" s="2"/>
      <c r="XEZ88" s="2"/>
      <c r="XFA88" s="2"/>
    </row>
    <row r="89" s="1" customFormat="true" ht="24" customHeight="true" spans="1:16381">
      <c r="A89" s="7"/>
      <c r="B89" s="7" t="s">
        <v>35</v>
      </c>
      <c r="C89" s="7"/>
      <c r="D89" s="7" t="s">
        <v>112</v>
      </c>
      <c r="E89" s="7">
        <v>18</v>
      </c>
      <c r="F89" s="7" t="s">
        <v>18</v>
      </c>
      <c r="G89" s="7">
        <v>18</v>
      </c>
      <c r="H89" s="7">
        <v>200</v>
      </c>
      <c r="I89" s="7" t="s">
        <v>19</v>
      </c>
      <c r="J89" s="21">
        <v>1</v>
      </c>
      <c r="K89" s="7">
        <f t="shared" si="10"/>
        <v>3600</v>
      </c>
      <c r="L89" s="10">
        <f t="shared" si="11"/>
        <v>3600</v>
      </c>
      <c r="M89" s="7"/>
      <c r="XEV89" s="2"/>
      <c r="XEW89" s="2"/>
      <c r="XEX89" s="2"/>
      <c r="XEY89" s="2"/>
      <c r="XEZ89" s="2"/>
      <c r="XFA89" s="2"/>
    </row>
    <row r="90" s="1" customFormat="true" ht="24" customHeight="true" spans="1:16381">
      <c r="A90" s="7"/>
      <c r="B90" s="7" t="s">
        <v>36</v>
      </c>
      <c r="C90" s="7"/>
      <c r="D90" s="7" t="s">
        <v>112</v>
      </c>
      <c r="E90" s="7">
        <v>13</v>
      </c>
      <c r="F90" s="7" t="s">
        <v>18</v>
      </c>
      <c r="G90" s="7">
        <v>13</v>
      </c>
      <c r="H90" s="7">
        <v>200</v>
      </c>
      <c r="I90" s="7" t="s">
        <v>19</v>
      </c>
      <c r="J90" s="21">
        <v>1</v>
      </c>
      <c r="K90" s="7">
        <f t="shared" si="10"/>
        <v>2600</v>
      </c>
      <c r="L90" s="10">
        <f t="shared" si="11"/>
        <v>2600</v>
      </c>
      <c r="M90" s="7"/>
      <c r="XEV90" s="2"/>
      <c r="XEW90" s="2"/>
      <c r="XEX90" s="2"/>
      <c r="XEY90" s="2"/>
      <c r="XEZ90" s="2"/>
      <c r="XFA90" s="2"/>
    </row>
    <row r="91" s="1" customFormat="true" ht="24" customHeight="true" spans="1:16381">
      <c r="A91" s="6" t="s">
        <v>115</v>
      </c>
      <c r="B91" s="7" t="s">
        <v>45</v>
      </c>
      <c r="C91" s="6" t="s">
        <v>76</v>
      </c>
      <c r="D91" s="7" t="s">
        <v>116</v>
      </c>
      <c r="E91" s="7">
        <v>27</v>
      </c>
      <c r="F91" s="7" t="s">
        <v>18</v>
      </c>
      <c r="G91" s="7">
        <v>27</v>
      </c>
      <c r="H91" s="7">
        <v>200</v>
      </c>
      <c r="I91" s="7" t="s">
        <v>19</v>
      </c>
      <c r="J91" s="21">
        <v>1</v>
      </c>
      <c r="K91" s="7">
        <f t="shared" ref="K91:K105" si="12">G91*H91</f>
        <v>5400</v>
      </c>
      <c r="L91" s="10">
        <f t="shared" si="11"/>
        <v>5400</v>
      </c>
      <c r="M91" s="6">
        <f>L91+L92+L93+L94+L95+L96+L97</f>
        <v>43800</v>
      </c>
      <c r="XEV91" s="2"/>
      <c r="XEW91" s="2"/>
      <c r="XEX91" s="2"/>
      <c r="XEY91" s="2"/>
      <c r="XEZ91" s="2"/>
      <c r="XFA91" s="2"/>
    </row>
    <row r="92" s="1" customFormat="true" ht="24" customHeight="true" spans="1:16381">
      <c r="A92" s="9"/>
      <c r="B92" s="7" t="s">
        <v>40</v>
      </c>
      <c r="C92" s="9"/>
      <c r="D92" s="7" t="s">
        <v>117</v>
      </c>
      <c r="E92" s="7">
        <v>36</v>
      </c>
      <c r="F92" s="7" t="s">
        <v>18</v>
      </c>
      <c r="G92" s="7">
        <v>36</v>
      </c>
      <c r="H92" s="7">
        <v>200</v>
      </c>
      <c r="I92" s="7" t="s">
        <v>19</v>
      </c>
      <c r="J92" s="21">
        <v>1</v>
      </c>
      <c r="K92" s="7">
        <f t="shared" si="12"/>
        <v>7200</v>
      </c>
      <c r="L92" s="10">
        <f t="shared" ref="L92:L105" si="13">G92*H92</f>
        <v>7200</v>
      </c>
      <c r="M92" s="9"/>
      <c r="XEV92" s="2"/>
      <c r="XEW92" s="2"/>
      <c r="XEX92" s="2"/>
      <c r="XEY92" s="2"/>
      <c r="XEZ92" s="2"/>
      <c r="XFA92" s="2"/>
    </row>
    <row r="93" s="1" customFormat="true" ht="34" customHeight="true" spans="1:16381">
      <c r="A93" s="9"/>
      <c r="B93" s="7" t="s">
        <v>22</v>
      </c>
      <c r="C93" s="9"/>
      <c r="D93" s="7" t="s">
        <v>118</v>
      </c>
      <c r="E93" s="7">
        <v>35</v>
      </c>
      <c r="F93" s="7" t="s">
        <v>18</v>
      </c>
      <c r="G93" s="7">
        <v>35</v>
      </c>
      <c r="H93" s="7">
        <v>200</v>
      </c>
      <c r="I93" s="7" t="s">
        <v>19</v>
      </c>
      <c r="J93" s="21">
        <v>1</v>
      </c>
      <c r="K93" s="7">
        <f t="shared" si="12"/>
        <v>7000</v>
      </c>
      <c r="L93" s="10">
        <f t="shared" si="13"/>
        <v>7000</v>
      </c>
      <c r="M93" s="9"/>
      <c r="XEV93" s="2"/>
      <c r="XEW93" s="2"/>
      <c r="XEX93" s="2"/>
      <c r="XEY93" s="2"/>
      <c r="XEZ93" s="2"/>
      <c r="XFA93" s="2"/>
    </row>
    <row r="94" s="1" customFormat="true" ht="24" customHeight="true" spans="1:16381">
      <c r="A94" s="9"/>
      <c r="B94" s="7" t="s">
        <v>114</v>
      </c>
      <c r="C94" s="9"/>
      <c r="D94" s="7" t="s">
        <v>119</v>
      </c>
      <c r="E94" s="7">
        <v>34</v>
      </c>
      <c r="F94" s="7" t="s">
        <v>18</v>
      </c>
      <c r="G94" s="7">
        <v>34</v>
      </c>
      <c r="H94" s="7">
        <v>200</v>
      </c>
      <c r="I94" s="7" t="s">
        <v>19</v>
      </c>
      <c r="J94" s="21">
        <v>1</v>
      </c>
      <c r="K94" s="7">
        <f t="shared" si="12"/>
        <v>6800</v>
      </c>
      <c r="L94" s="10">
        <f t="shared" si="13"/>
        <v>6800</v>
      </c>
      <c r="M94" s="9"/>
      <c r="XEV94" s="2"/>
      <c r="XEW94" s="2"/>
      <c r="XEX94" s="2"/>
      <c r="XEY94" s="2"/>
      <c r="XEZ94" s="2"/>
      <c r="XFA94" s="2"/>
    </row>
    <row r="95" s="1" customFormat="true" ht="24" customHeight="true" spans="1:16381">
      <c r="A95" s="9"/>
      <c r="B95" s="7" t="s">
        <v>27</v>
      </c>
      <c r="C95" s="9"/>
      <c r="D95" s="7" t="s">
        <v>119</v>
      </c>
      <c r="E95" s="7">
        <v>31</v>
      </c>
      <c r="F95" s="7" t="s">
        <v>18</v>
      </c>
      <c r="G95" s="7">
        <v>31</v>
      </c>
      <c r="H95" s="7">
        <v>200</v>
      </c>
      <c r="I95" s="7" t="s">
        <v>19</v>
      </c>
      <c r="J95" s="21">
        <v>1</v>
      </c>
      <c r="K95" s="7">
        <f t="shared" si="12"/>
        <v>6200</v>
      </c>
      <c r="L95" s="10">
        <f t="shared" si="13"/>
        <v>6200</v>
      </c>
      <c r="M95" s="9"/>
      <c r="XEV95" s="2"/>
      <c r="XEW95" s="2"/>
      <c r="XEX95" s="2"/>
      <c r="XEY95" s="2"/>
      <c r="XEZ95" s="2"/>
      <c r="XFA95" s="2"/>
    </row>
    <row r="96" s="1" customFormat="true" ht="24" customHeight="true" spans="1:16381">
      <c r="A96" s="9"/>
      <c r="B96" s="7" t="s">
        <v>29</v>
      </c>
      <c r="C96" s="9"/>
      <c r="D96" s="7" t="s">
        <v>119</v>
      </c>
      <c r="E96" s="7">
        <v>29</v>
      </c>
      <c r="F96" s="7" t="s">
        <v>18</v>
      </c>
      <c r="G96" s="7">
        <v>29</v>
      </c>
      <c r="H96" s="7">
        <v>200</v>
      </c>
      <c r="I96" s="7" t="s">
        <v>19</v>
      </c>
      <c r="J96" s="21">
        <v>1</v>
      </c>
      <c r="K96" s="7">
        <f t="shared" si="12"/>
        <v>5800</v>
      </c>
      <c r="L96" s="10">
        <f t="shared" si="13"/>
        <v>5800</v>
      </c>
      <c r="M96" s="9"/>
      <c r="XEV96" s="2"/>
      <c r="XEW96" s="2"/>
      <c r="XEX96" s="2"/>
      <c r="XEY96" s="2"/>
      <c r="XEZ96" s="2"/>
      <c r="XFA96" s="2"/>
    </row>
    <row r="97" s="1" customFormat="true" ht="24" customHeight="true" spans="1:16381">
      <c r="A97" s="8"/>
      <c r="B97" s="7" t="s">
        <v>30</v>
      </c>
      <c r="C97" s="8"/>
      <c r="D97" s="7" t="s">
        <v>120</v>
      </c>
      <c r="E97" s="7">
        <v>27</v>
      </c>
      <c r="F97" s="7" t="s">
        <v>18</v>
      </c>
      <c r="G97" s="7">
        <v>27</v>
      </c>
      <c r="H97" s="7">
        <v>200</v>
      </c>
      <c r="I97" s="7" t="s">
        <v>19</v>
      </c>
      <c r="J97" s="21">
        <v>1</v>
      </c>
      <c r="K97" s="7">
        <f t="shared" si="12"/>
        <v>5400</v>
      </c>
      <c r="L97" s="10">
        <f t="shared" si="13"/>
        <v>5400</v>
      </c>
      <c r="M97" s="8"/>
      <c r="XEV97" s="2"/>
      <c r="XEW97" s="2"/>
      <c r="XEX97" s="2"/>
      <c r="XEY97" s="2"/>
      <c r="XEZ97" s="2"/>
      <c r="XFA97" s="2"/>
    </row>
    <row r="98" s="1" customFormat="true" ht="35.5" customHeight="true" spans="1:16381">
      <c r="A98" s="9" t="s">
        <v>121</v>
      </c>
      <c r="B98" s="7" t="s">
        <v>45</v>
      </c>
      <c r="C98" s="9" t="s">
        <v>76</v>
      </c>
      <c r="D98" s="7" t="s">
        <v>122</v>
      </c>
      <c r="E98" s="7">
        <v>39</v>
      </c>
      <c r="F98" s="7" t="s">
        <v>18</v>
      </c>
      <c r="G98" s="7">
        <v>39</v>
      </c>
      <c r="H98" s="7">
        <v>200</v>
      </c>
      <c r="I98" s="7" t="s">
        <v>19</v>
      </c>
      <c r="J98" s="21">
        <v>1</v>
      </c>
      <c r="K98" s="7">
        <f t="shared" si="12"/>
        <v>7800</v>
      </c>
      <c r="L98" s="10">
        <f t="shared" si="13"/>
        <v>7800</v>
      </c>
      <c r="M98" s="9">
        <f>L98+L99+L100+L101+L102</f>
        <v>38600</v>
      </c>
      <c r="XEV98" s="2"/>
      <c r="XEW98" s="2"/>
      <c r="XEX98" s="2"/>
      <c r="XEY98" s="2"/>
      <c r="XEZ98" s="2"/>
      <c r="XFA98" s="2"/>
    </row>
    <row r="99" s="1" customFormat="true" ht="35.5" customHeight="true" spans="1:16381">
      <c r="A99" s="9"/>
      <c r="B99" s="7" t="s">
        <v>40</v>
      </c>
      <c r="C99" s="9"/>
      <c r="D99" s="7" t="s">
        <v>122</v>
      </c>
      <c r="E99" s="7">
        <v>41</v>
      </c>
      <c r="F99" s="7" t="s">
        <v>18</v>
      </c>
      <c r="G99" s="7">
        <v>41</v>
      </c>
      <c r="H99" s="7">
        <v>200</v>
      </c>
      <c r="I99" s="7" t="s">
        <v>19</v>
      </c>
      <c r="J99" s="21">
        <v>1</v>
      </c>
      <c r="K99" s="7">
        <f t="shared" si="12"/>
        <v>8200</v>
      </c>
      <c r="L99" s="10">
        <f t="shared" si="13"/>
        <v>8200</v>
      </c>
      <c r="M99" s="9"/>
      <c r="XEV99" s="2"/>
      <c r="XEW99" s="2"/>
      <c r="XEX99" s="2"/>
      <c r="XEY99" s="2"/>
      <c r="XEZ99" s="2"/>
      <c r="XFA99" s="2"/>
    </row>
    <row r="100" s="1" customFormat="true" ht="35.5" customHeight="true" spans="1:16381">
      <c r="A100" s="9"/>
      <c r="B100" s="7" t="s">
        <v>22</v>
      </c>
      <c r="C100" s="9"/>
      <c r="D100" s="7" t="s">
        <v>122</v>
      </c>
      <c r="E100" s="7">
        <v>41</v>
      </c>
      <c r="F100" s="7" t="s">
        <v>18</v>
      </c>
      <c r="G100" s="7">
        <v>41</v>
      </c>
      <c r="H100" s="7">
        <v>200</v>
      </c>
      <c r="I100" s="7" t="s">
        <v>19</v>
      </c>
      <c r="J100" s="21">
        <v>1</v>
      </c>
      <c r="K100" s="7">
        <f t="shared" si="12"/>
        <v>8200</v>
      </c>
      <c r="L100" s="10">
        <f t="shared" si="13"/>
        <v>8200</v>
      </c>
      <c r="M100" s="9"/>
      <c r="XEV100" s="2"/>
      <c r="XEW100" s="2"/>
      <c r="XEX100" s="2"/>
      <c r="XEY100" s="2"/>
      <c r="XEZ100" s="2"/>
      <c r="XFA100" s="2"/>
    </row>
    <row r="101" s="1" customFormat="true" ht="35.5" customHeight="true" spans="1:16381">
      <c r="A101" s="9"/>
      <c r="B101" s="7" t="s">
        <v>114</v>
      </c>
      <c r="C101" s="9"/>
      <c r="D101" s="7" t="s">
        <v>122</v>
      </c>
      <c r="E101" s="7">
        <v>49</v>
      </c>
      <c r="F101" s="7" t="s">
        <v>18</v>
      </c>
      <c r="G101" s="7">
        <v>49</v>
      </c>
      <c r="H101" s="7">
        <v>200</v>
      </c>
      <c r="I101" s="7" t="s">
        <v>19</v>
      </c>
      <c r="J101" s="21">
        <v>1</v>
      </c>
      <c r="K101" s="7">
        <f t="shared" si="12"/>
        <v>9800</v>
      </c>
      <c r="L101" s="10">
        <f t="shared" si="13"/>
        <v>9800</v>
      </c>
      <c r="M101" s="9"/>
      <c r="XEV101" s="2"/>
      <c r="XEW101" s="2"/>
      <c r="XEX101" s="2"/>
      <c r="XEY101" s="2"/>
      <c r="XEZ101" s="2"/>
      <c r="XFA101" s="2"/>
    </row>
    <row r="102" s="1" customFormat="true" ht="35.5" customHeight="true" spans="1:16381">
      <c r="A102" s="8"/>
      <c r="B102" s="7" t="s">
        <v>27</v>
      </c>
      <c r="C102" s="8"/>
      <c r="D102" s="7" t="s">
        <v>122</v>
      </c>
      <c r="E102" s="7">
        <v>23</v>
      </c>
      <c r="F102" s="7" t="s">
        <v>18</v>
      </c>
      <c r="G102" s="7">
        <v>23</v>
      </c>
      <c r="H102" s="7">
        <v>200</v>
      </c>
      <c r="I102" s="7" t="s">
        <v>19</v>
      </c>
      <c r="J102" s="21">
        <v>1</v>
      </c>
      <c r="K102" s="7">
        <f t="shared" si="12"/>
        <v>4600</v>
      </c>
      <c r="L102" s="10">
        <f t="shared" si="13"/>
        <v>4600</v>
      </c>
      <c r="M102" s="8"/>
      <c r="XEV102" s="2"/>
      <c r="XEW102" s="2"/>
      <c r="XEX102" s="2"/>
      <c r="XEY102" s="2"/>
      <c r="XEZ102" s="2"/>
      <c r="XFA102" s="2"/>
    </row>
    <row r="103" s="1" customFormat="true" ht="26" customHeight="true" spans="1:16381">
      <c r="A103" s="7" t="s">
        <v>123</v>
      </c>
      <c r="B103" s="7" t="s">
        <v>124</v>
      </c>
      <c r="C103" s="7" t="s">
        <v>76</v>
      </c>
      <c r="D103" s="7" t="s">
        <v>125</v>
      </c>
      <c r="E103" s="7">
        <v>169</v>
      </c>
      <c r="F103" s="7" t="s">
        <v>18</v>
      </c>
      <c r="G103" s="7">
        <v>37</v>
      </c>
      <c r="H103" s="7">
        <v>200</v>
      </c>
      <c r="I103" s="7" t="s">
        <v>19</v>
      </c>
      <c r="J103" s="21">
        <v>1</v>
      </c>
      <c r="K103" s="7">
        <f t="shared" si="12"/>
        <v>7400</v>
      </c>
      <c r="L103" s="10">
        <f t="shared" si="13"/>
        <v>7400</v>
      </c>
      <c r="M103" s="7">
        <f>L103+L104+L105</f>
        <v>39240</v>
      </c>
      <c r="XEV103" s="2"/>
      <c r="XEW103" s="2"/>
      <c r="XEX103" s="2"/>
      <c r="XEY103" s="2"/>
      <c r="XEZ103" s="2"/>
      <c r="XFA103" s="2"/>
    </row>
    <row r="104" s="1" customFormat="true" ht="25" customHeight="true" spans="1:16381">
      <c r="A104" s="7"/>
      <c r="B104" s="7"/>
      <c r="C104" s="7"/>
      <c r="D104" s="7"/>
      <c r="E104" s="7"/>
      <c r="F104" s="7" t="s">
        <v>42</v>
      </c>
      <c r="G104" s="7">
        <v>128</v>
      </c>
      <c r="H104" s="7">
        <v>240</v>
      </c>
      <c r="I104" s="7" t="s">
        <v>19</v>
      </c>
      <c r="J104" s="21">
        <v>1</v>
      </c>
      <c r="K104" s="7">
        <f t="shared" si="12"/>
        <v>30720</v>
      </c>
      <c r="L104" s="10">
        <f t="shared" si="13"/>
        <v>30720</v>
      </c>
      <c r="M104" s="7"/>
      <c r="XEV104" s="2"/>
      <c r="XEW104" s="2"/>
      <c r="XEX104" s="2"/>
      <c r="XEY104" s="2"/>
      <c r="XEZ104" s="2"/>
      <c r="XFA104" s="2"/>
    </row>
    <row r="105" s="1" customFormat="true" ht="32" customHeight="true" spans="1:16381">
      <c r="A105" s="7"/>
      <c r="B105" s="7"/>
      <c r="C105" s="7"/>
      <c r="D105" s="7"/>
      <c r="E105" s="7"/>
      <c r="F105" s="7" t="s">
        <v>43</v>
      </c>
      <c r="G105" s="7">
        <v>4</v>
      </c>
      <c r="H105" s="7">
        <v>280</v>
      </c>
      <c r="I105" s="7" t="s">
        <v>19</v>
      </c>
      <c r="J105" s="21">
        <v>1</v>
      </c>
      <c r="K105" s="7">
        <f t="shared" si="12"/>
        <v>1120</v>
      </c>
      <c r="L105" s="10">
        <f t="shared" si="13"/>
        <v>1120</v>
      </c>
      <c r="M105" s="7"/>
      <c r="XEV105" s="2"/>
      <c r="XEW105" s="2"/>
      <c r="XEX105" s="2"/>
      <c r="XEY105" s="2"/>
      <c r="XEZ105" s="2"/>
      <c r="XFA105" s="2"/>
    </row>
    <row r="106" s="1" customFormat="true" ht="42" customHeight="true" spans="1:16381">
      <c r="A106" s="10" t="s">
        <v>52</v>
      </c>
      <c r="B106" s="10" t="s">
        <v>126</v>
      </c>
      <c r="C106" s="10"/>
      <c r="D106" s="10"/>
      <c r="E106" s="10">
        <f>SUM(E53:E105)</f>
        <v>3860</v>
      </c>
      <c r="F106" s="10"/>
      <c r="G106" s="10"/>
      <c r="H106" s="10"/>
      <c r="I106" s="10"/>
      <c r="J106" s="10"/>
      <c r="K106" s="10">
        <f>SUM(K53:K105)</f>
        <v>886480</v>
      </c>
      <c r="L106" s="10">
        <f>SUM(L53:L105)</f>
        <v>886480</v>
      </c>
      <c r="M106" s="10">
        <f>SUM(M53:M105)</f>
        <v>886480</v>
      </c>
      <c r="XEV106" s="2"/>
      <c r="XEW106" s="2"/>
      <c r="XEX106" s="2"/>
      <c r="XEY106" s="2"/>
      <c r="XEZ106" s="2"/>
      <c r="XFA106" s="2"/>
    </row>
    <row r="107" s="1" customFormat="true" ht="40" customHeight="true" spans="1:16381">
      <c r="A107" s="10" t="s">
        <v>127</v>
      </c>
      <c r="B107" s="10" t="s">
        <v>128</v>
      </c>
      <c r="C107" s="10"/>
      <c r="D107" s="10"/>
      <c r="E107" s="10">
        <f>E33+E51+E106</f>
        <v>10139</v>
      </c>
      <c r="F107" s="10"/>
      <c r="G107" s="10"/>
      <c r="H107" s="10"/>
      <c r="I107" s="10"/>
      <c r="J107" s="10"/>
      <c r="K107" s="10">
        <f>K33+K51+K106</f>
        <v>1774330</v>
      </c>
      <c r="L107" s="10">
        <f>L33+L51+L106</f>
        <v>1774330</v>
      </c>
      <c r="M107" s="10">
        <f>M33+M51+M106</f>
        <v>1774330</v>
      </c>
      <c r="XEV107" s="2"/>
      <c r="XEW107" s="2"/>
      <c r="XEX107" s="2"/>
      <c r="XEY107" s="2"/>
      <c r="XEZ107" s="2"/>
      <c r="XFA107" s="2"/>
    </row>
  </sheetData>
  <mergeCells count="99">
    <mergeCell ref="A1:M1"/>
    <mergeCell ref="A2:M2"/>
    <mergeCell ref="F3:G3"/>
    <mergeCell ref="F34:G34"/>
    <mergeCell ref="F52:G52"/>
    <mergeCell ref="A4:A5"/>
    <mergeCell ref="A7:A15"/>
    <mergeCell ref="A17:A20"/>
    <mergeCell ref="A21:A23"/>
    <mergeCell ref="A24:A32"/>
    <mergeCell ref="A35:A50"/>
    <mergeCell ref="A53:A67"/>
    <mergeCell ref="A68:A78"/>
    <mergeCell ref="A79:A80"/>
    <mergeCell ref="A82:A90"/>
    <mergeCell ref="A91:A97"/>
    <mergeCell ref="A98:A102"/>
    <mergeCell ref="A103:A105"/>
    <mergeCell ref="B17:B20"/>
    <mergeCell ref="B21:B23"/>
    <mergeCell ref="B24:B27"/>
    <mergeCell ref="B28:B32"/>
    <mergeCell ref="B39:B40"/>
    <mergeCell ref="B41:B42"/>
    <mergeCell ref="B54:B55"/>
    <mergeCell ref="B57:B58"/>
    <mergeCell ref="B60:B61"/>
    <mergeCell ref="B62:B63"/>
    <mergeCell ref="B64:B65"/>
    <mergeCell ref="B66:B67"/>
    <mergeCell ref="B75:B76"/>
    <mergeCell ref="B79:B80"/>
    <mergeCell ref="B103:B105"/>
    <mergeCell ref="C4:C5"/>
    <mergeCell ref="C7:C15"/>
    <mergeCell ref="C17:C20"/>
    <mergeCell ref="C21:C23"/>
    <mergeCell ref="C24:C32"/>
    <mergeCell ref="C35:C50"/>
    <mergeCell ref="C53:C67"/>
    <mergeCell ref="C68:C78"/>
    <mergeCell ref="C79:C80"/>
    <mergeCell ref="C82:C90"/>
    <mergeCell ref="C91:C97"/>
    <mergeCell ref="C98:C102"/>
    <mergeCell ref="C103:C105"/>
    <mergeCell ref="D17:D20"/>
    <mergeCell ref="D21:D23"/>
    <mergeCell ref="D24:D27"/>
    <mergeCell ref="D28:D32"/>
    <mergeCell ref="D39:D40"/>
    <mergeCell ref="D41:D42"/>
    <mergeCell ref="D54:D55"/>
    <mergeCell ref="D57:D58"/>
    <mergeCell ref="D60:D61"/>
    <mergeCell ref="D62:D63"/>
    <mergeCell ref="D64:D65"/>
    <mergeCell ref="D66:D67"/>
    <mergeCell ref="D75:D76"/>
    <mergeCell ref="D79:D80"/>
    <mergeCell ref="D103:D105"/>
    <mergeCell ref="E17:E20"/>
    <mergeCell ref="E21:E23"/>
    <mergeCell ref="E24:E27"/>
    <mergeCell ref="E28:E32"/>
    <mergeCell ref="E39:E40"/>
    <mergeCell ref="E41:E42"/>
    <mergeCell ref="E54:E55"/>
    <mergeCell ref="E57:E58"/>
    <mergeCell ref="E60:E61"/>
    <mergeCell ref="E62:E63"/>
    <mergeCell ref="E64:E65"/>
    <mergeCell ref="E66:E67"/>
    <mergeCell ref="E75:E76"/>
    <mergeCell ref="E79:E80"/>
    <mergeCell ref="E103:E105"/>
    <mergeCell ref="L39:L40"/>
    <mergeCell ref="L41:L42"/>
    <mergeCell ref="L54:L55"/>
    <mergeCell ref="L57:L58"/>
    <mergeCell ref="L60:L61"/>
    <mergeCell ref="L62:L63"/>
    <mergeCell ref="L64:L65"/>
    <mergeCell ref="L66:L67"/>
    <mergeCell ref="L75:L76"/>
    <mergeCell ref="M4:M5"/>
    <mergeCell ref="M7:M15"/>
    <mergeCell ref="M17:M20"/>
    <mergeCell ref="M21:M23"/>
    <mergeCell ref="M24:M27"/>
    <mergeCell ref="M28:M32"/>
    <mergeCell ref="M35:M50"/>
    <mergeCell ref="M53:M67"/>
    <mergeCell ref="M68:M78"/>
    <mergeCell ref="M79:M80"/>
    <mergeCell ref="M82:M90"/>
    <mergeCell ref="M91:M97"/>
    <mergeCell ref="M98:M102"/>
    <mergeCell ref="M103:M105"/>
  </mergeCells>
  <pageMargins left="0.275" right="0.196527777777778" top="0.0777777777777778" bottom="0.118055555555556" header="0.118055555555556" footer="0.0388888888888889"/>
  <pageSetup paperSize="9" scale="82" orientation="landscape" horizontalDpi="600"/>
  <headerFooter>
    <oddFooter>&amp;C&amp;P</oddFooter>
  </headerFooter>
  <rowBreaks count="4" manualBreakCount="4">
    <brk id="33" max="16383" man="1"/>
    <brk id="51" max="16383" man="1"/>
    <brk id="80" max="16383" man="1"/>
    <brk id="10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aaaaa</dc:creator>
  <cp:lastModifiedBy>greatwall</cp:lastModifiedBy>
  <dcterms:created xsi:type="dcterms:W3CDTF">2022-11-23T10:45:00Z</dcterms:created>
  <dcterms:modified xsi:type="dcterms:W3CDTF">2023-10-19T17:35:02Z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A2D9BF559E7B480893BC40CDA71EF6DE</vt:lpwstr>
  </property>
</Properties>
</file>