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<sst xmlns="http://schemas.openxmlformats.org/spreadsheetml/2006/main" count="448" uniqueCount="176">
  <si>
    <t>附件</t>
  </si>
  <si>
    <t>2023年第三批（7-9月份）职业技能等级评价补贴资金明细表</t>
  </si>
  <si>
    <t>单位名称</t>
  </si>
  <si>
    <t>认定批次</t>
  </si>
  <si>
    <t>认定群体</t>
  </si>
  <si>
    <t>认定工种</t>
  </si>
  <si>
    <t>人数</t>
  </si>
  <si>
    <t>级别</t>
  </si>
  <si>
    <t>补贴标准（元）</t>
  </si>
  <si>
    <t>认定方式</t>
  </si>
  <si>
    <t>补贴比例</t>
  </si>
  <si>
    <t>补贴金额（元）</t>
  </si>
  <si>
    <t>小计（元）</t>
  </si>
  <si>
    <t>合计金额（元）</t>
  </si>
  <si>
    <t>开户银行</t>
  </si>
  <si>
    <t>开户账号</t>
  </si>
  <si>
    <t>河南济煤能源集团有限公司</t>
  </si>
  <si>
    <t>第3批</t>
  </si>
  <si>
    <t>企业职工</t>
  </si>
  <si>
    <t>钳工、装载机司机、矿灯和自救器管理工、变电站运行值班员</t>
  </si>
  <si>
    <t>初级</t>
  </si>
  <si>
    <t>自主认定</t>
  </si>
  <si>
    <t>机构名称：河南济煤能源集团有限公司
开户银行：中国邮政储蓄银行股份有限公司济源市宣化中街支行</t>
  </si>
  <si>
    <t>941005010040868891</t>
  </si>
  <si>
    <t>中级</t>
  </si>
  <si>
    <t>高级</t>
  </si>
  <si>
    <t>技师</t>
  </si>
  <si>
    <t>济源市绿茵种苗有限责任公司</t>
  </si>
  <si>
    <t>第5批</t>
  </si>
  <si>
    <t>园艺生产技术员</t>
  </si>
  <si>
    <t>机构名称：济源市绿茵种苗有限责任公司
开户银行：中国银行河南济源豫光支行</t>
  </si>
  <si>
    <t>259805514803</t>
  </si>
  <si>
    <t>河南国泰铂固科技有限公司</t>
  </si>
  <si>
    <t>第2批</t>
  </si>
  <si>
    <t>质检员、电工、钳工、表面（化学）热处理工、紧固件镦锻工、紧固件螺纹成型工</t>
  </si>
  <si>
    <t>机构名称：河南国泰铂固科技有限公司
开户银行：中国银行股份有限公司济源分行</t>
  </si>
  <si>
    <t>252066951138</t>
  </si>
  <si>
    <t>高级技师</t>
  </si>
  <si>
    <t>河南轩振保安服务有限公司</t>
  </si>
  <si>
    <t>保卫管理员</t>
  </si>
  <si>
    <t>机构名称：河南轩振保安服务有限公司
开户银行：中国工商银行济源分行</t>
  </si>
  <si>
    <t>1702025509200152119</t>
  </si>
  <si>
    <t>小计（元）：</t>
  </si>
  <si>
    <t>共4批</t>
  </si>
  <si>
    <t>济源市京萌职业培训学校</t>
  </si>
  <si>
    <t>2023第73批</t>
  </si>
  <si>
    <t>社会人员</t>
  </si>
  <si>
    <t>保育师、保健按摩师、养老护理员</t>
  </si>
  <si>
    <t>考核认定</t>
  </si>
  <si>
    <t>机构名称：济源市京萌职业培训学校
开户银行：中国建设银行股份有限公司济源沁园路支行</t>
  </si>
  <si>
    <t>41050177283800000503</t>
  </si>
  <si>
    <t>2023第74批</t>
  </si>
  <si>
    <t>养老护理员</t>
  </si>
  <si>
    <t>2023第75批</t>
  </si>
  <si>
    <t>2023第76批</t>
  </si>
  <si>
    <t>2023第77批</t>
  </si>
  <si>
    <t>2023第78批</t>
  </si>
  <si>
    <t>2023第79批</t>
  </si>
  <si>
    <t>中式烹调师、母婴护理员</t>
  </si>
  <si>
    <t>2023第80批</t>
  </si>
  <si>
    <t>养老护理员、母婴护理员</t>
  </si>
  <si>
    <t xml:space="preserve">高级 </t>
  </si>
  <si>
    <t>2023第81批</t>
  </si>
  <si>
    <t>母婴护理员</t>
  </si>
  <si>
    <t>2023第82批</t>
  </si>
  <si>
    <t>中式烹调师</t>
  </si>
  <si>
    <t>2023第83批</t>
  </si>
  <si>
    <t>中式烹调师、养老护理员</t>
  </si>
  <si>
    <t>2023第89批</t>
  </si>
  <si>
    <t>中式烹调师、保健按摩师</t>
  </si>
  <si>
    <t>2023第90批</t>
  </si>
  <si>
    <t>第91批</t>
  </si>
  <si>
    <t>第92批</t>
  </si>
  <si>
    <t>第93批</t>
  </si>
  <si>
    <t>第94批</t>
  </si>
  <si>
    <t>保健按摩师</t>
  </si>
  <si>
    <t>第95批</t>
  </si>
  <si>
    <t>第96批</t>
  </si>
  <si>
    <t>第97批</t>
  </si>
  <si>
    <t>第98批</t>
  </si>
  <si>
    <t>第99批</t>
  </si>
  <si>
    <t>第100批</t>
  </si>
  <si>
    <t>第101批</t>
  </si>
  <si>
    <t>第102批</t>
  </si>
  <si>
    <t>第103批</t>
  </si>
  <si>
    <t>第104批</t>
  </si>
  <si>
    <t>第105批</t>
  </si>
  <si>
    <t>第106批</t>
  </si>
  <si>
    <t>第107、108批</t>
  </si>
  <si>
    <t>保育师、中式烹调师、养老护理员、母婴护理员</t>
  </si>
  <si>
    <t>济源市家家兴职业培训学校</t>
  </si>
  <si>
    <t>20230624第21批</t>
  </si>
  <si>
    <t>机构名称：济源市家家兴职业培训学校
开户银行：农商行济水支行</t>
  </si>
  <si>
    <t>02002011600000026</t>
  </si>
  <si>
    <t>20230626第22批</t>
  </si>
  <si>
    <t>20230627第23批</t>
  </si>
  <si>
    <t>20230628第24批</t>
  </si>
  <si>
    <t>20230629第25批</t>
  </si>
  <si>
    <t>20230630第26批</t>
  </si>
  <si>
    <t>20230703第27批</t>
  </si>
  <si>
    <t>20230703第28批</t>
  </si>
  <si>
    <t>20230704第29批</t>
  </si>
  <si>
    <t>20230704第30批</t>
  </si>
  <si>
    <t>20230704第31批</t>
  </si>
  <si>
    <t>20230706第32批</t>
  </si>
  <si>
    <t>20230708第33批</t>
  </si>
  <si>
    <t>育婴员</t>
  </si>
  <si>
    <t>20230720第46批</t>
  </si>
  <si>
    <t>20230808第47批</t>
  </si>
  <si>
    <t>20230821第48批</t>
  </si>
  <si>
    <t>中式烹调师、育婴员</t>
  </si>
  <si>
    <t>20230821第49批</t>
  </si>
  <si>
    <t>脊柱按摩师</t>
  </si>
  <si>
    <t>20230915第50批</t>
  </si>
  <si>
    <t>济源市机械高级技工学校（社评）</t>
  </si>
  <si>
    <t>第29批</t>
  </si>
  <si>
    <t>汽车机械维修工、企业人力资源管理师、电工、保育师、养老护理员、钳工</t>
  </si>
  <si>
    <t>机构名称：济源市机械高级技工学校
开户银行：中原银行济源分行</t>
  </si>
  <si>
    <t>411801010190019203</t>
  </si>
  <si>
    <t>第30批</t>
  </si>
  <si>
    <t>电工、保育师、养老护理员、钳工</t>
  </si>
  <si>
    <t>第31批</t>
  </si>
  <si>
    <t>汽车机械维修工、企业人力资源管理师、电工、保育师、养老护理员</t>
  </si>
  <si>
    <t>第33批</t>
  </si>
  <si>
    <t>电工、保育师、养老护理员</t>
  </si>
  <si>
    <t>济源市美之韵职业培训学校有限公司</t>
  </si>
  <si>
    <t>第13、14批</t>
  </si>
  <si>
    <t>美容师</t>
  </si>
  <si>
    <t>机构名称：济源市美之韵职业培训学校有限公司
开户银行：河南济源农村商业银行股份有限公司</t>
  </si>
  <si>
    <t>020010112000039
80</t>
  </si>
  <si>
    <t>济源市唯美绣美妆职业培训学校</t>
  </si>
  <si>
    <t>2022第22批</t>
  </si>
  <si>
    <t>机构名称：济源市唯美绣美妆职业培训学校
开户银行：农村商业银行东关分理处</t>
  </si>
  <si>
    <t>02003041800000047</t>
  </si>
  <si>
    <t>2023第10批</t>
  </si>
  <si>
    <t>2023第14批</t>
  </si>
  <si>
    <t>2023第15批</t>
  </si>
  <si>
    <t>2023第16批</t>
  </si>
  <si>
    <t>2023第17批</t>
  </si>
  <si>
    <t>2023第18批</t>
  </si>
  <si>
    <t>2023第19批</t>
  </si>
  <si>
    <t>2023第20批</t>
  </si>
  <si>
    <t>2023第21批</t>
  </si>
  <si>
    <t>济源市康贝尔职业培训学校</t>
  </si>
  <si>
    <t>第42、44、46、47、48、52批</t>
  </si>
  <si>
    <t>家务服务员、养老护理员、脊柱按摩师、家政服务员</t>
  </si>
  <si>
    <t>机构名称：济源市康贝尔职业培训学校
开户银行：济源市农村商业银行营业部</t>
  </si>
  <si>
    <t>00000268806470208012</t>
  </si>
  <si>
    <t>第43、45批</t>
  </si>
  <si>
    <t>家庭照护员、家务服务员</t>
  </si>
  <si>
    <t>第49、50、51批</t>
  </si>
  <si>
    <t>家务服务员</t>
  </si>
  <si>
    <t>第53、55、56批</t>
  </si>
  <si>
    <t>第57、58、59批</t>
  </si>
  <si>
    <t>第54、61、62、63、64、65批</t>
  </si>
  <si>
    <t>保健按摩师、家务服务员、脊柱按摩师、养老护理员、农作物种植技术员</t>
  </si>
  <si>
    <t>第66、67、68、69、70、71批</t>
  </si>
  <si>
    <t>家务服务员、养老护理员</t>
  </si>
  <si>
    <t>第72、73、74、75、76批</t>
  </si>
  <si>
    <t>养老护理员、脊柱按摩师</t>
  </si>
  <si>
    <t>第77、78、79批</t>
  </si>
  <si>
    <t>养老护理员、家务服务员</t>
  </si>
  <si>
    <t>第80批</t>
  </si>
  <si>
    <t>济源市豫工建设职业培训学校</t>
  </si>
  <si>
    <t>第6批</t>
  </si>
  <si>
    <t>工程测量员</t>
  </si>
  <si>
    <t>机构名称：济源市豫工建设职业培训学校
开户银行：济源市农村商业银行宣化支行</t>
  </si>
  <si>
    <t>02019011800000484</t>
  </si>
  <si>
    <t>济源技师学院</t>
  </si>
  <si>
    <t>第5-7批</t>
  </si>
  <si>
    <t>保育师、中式烹调师</t>
  </si>
  <si>
    <t>机构名称：济源技师学院
开户银行：河南济源农村商业银行股份有限公司济水支行</t>
  </si>
  <si>
    <t>02002011100000566</t>
  </si>
  <si>
    <t>共107批</t>
  </si>
  <si>
    <t>共计（元）：</t>
  </si>
  <si>
    <t>共111批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</si>
</sst>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name val="仿宋"/>
      <charset val="134"/>
    </font>
    <font>
      <sz val="18"/>
      <name val="方正小标宋简体"/>
      <charset val="134"/>
    </font>
    <font>
      <sz val="9"/>
      <name val="黑体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9" fontId="6" fillId="0" borderId="1" xfId="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0"/>
  <sheetViews>
    <sheetView tabSelected="1" view="pageBreakPreview" zoomScaleNormal="130" workbookViewId="0">
      <selection activeCell="A2" sqref="A2:O2"/>
    </sheetView>
  </sheetViews>
  <sheetFormatPr defaultColWidth="9" defaultRowHeight="13.5"/>
  <cols>
    <col min="1" max="1" width="12.4" style="1" customWidth="1"/>
    <col min="2" max="2" width="12.1083333333333" style="1" customWidth="1"/>
    <col min="3" max="3" width="8.01666666666667" style="1" customWidth="1"/>
    <col min="4" max="4" width="23.7416666666667" style="1" customWidth="1"/>
    <col min="5" max="5" width="5.20833333333333" style="1" customWidth="1"/>
    <col min="6" max="6" width="7.6" style="1" customWidth="1"/>
    <col min="7" max="7" width="5.79166666666667" style="1" customWidth="1"/>
    <col min="8" max="8" width="7.84166666666667" style="1" customWidth="1"/>
    <col min="9" max="9" width="7.63333333333333" style="1" customWidth="1"/>
    <col min="10" max="10" width="6.38333333333333" style="1" customWidth="1"/>
    <col min="11" max="11" width="7.63333333333333" style="1" customWidth="1"/>
    <col min="12" max="12" width="6.88333333333333" style="1" customWidth="1"/>
    <col min="13" max="13" width="8.38333333333333" style="1" customWidth="1"/>
    <col min="14" max="14" width="39.7" style="1" customWidth="1"/>
    <col min="15" max="15" width="17.9" style="1" customWidth="1"/>
    <col min="16" max="16377" width="9" style="1"/>
    <col min="16378" max="16382" width="9" style="3"/>
    <col min="16383" max="16384" width="9" style="4"/>
  </cols>
  <sheetData>
    <row r="1" s="1" customFormat="1" ht="20.25" customHeight="1" spans="1:13">
      <c r="A1" s="5" t="s">
        <v>0</v>
      </c>
      <c r="B1" s="6"/>
      <c r="C1" s="6"/>
      <c r="D1" s="6"/>
      <c r="E1" s="6"/>
      <c r="F1" s="6"/>
      <c r="G1" s="6"/>
      <c r="H1" s="6"/>
      <c r="I1" s="5"/>
      <c r="J1" s="5"/>
      <c r="K1" s="5"/>
      <c r="L1" s="5"/>
      <c r="M1" s="5"/>
    </row>
    <row r="2" s="1" customFormat="1" ht="22.5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31" customHeight="1" spans="1:1638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9" t="s">
        <v>8</v>
      </c>
      <c r="I3" s="8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8" t="s">
        <v>14</v>
      </c>
      <c r="O3" s="8" t="s">
        <v>15</v>
      </c>
      <c r="XEX3" s="25"/>
      <c r="XEY3" s="25"/>
      <c r="XEZ3" s="25"/>
      <c r="XFA3" s="25"/>
      <c r="XFB3" s="25"/>
    </row>
    <row r="4" s="1" customFormat="1" ht="21" customHeight="1" spans="1:16382">
      <c r="A4" s="10" t="s">
        <v>16</v>
      </c>
      <c r="B4" s="10" t="s">
        <v>17</v>
      </c>
      <c r="C4" s="10" t="s">
        <v>18</v>
      </c>
      <c r="D4" s="10" t="s">
        <v>19</v>
      </c>
      <c r="E4" s="11">
        <v>37</v>
      </c>
      <c r="F4" s="12" t="s">
        <v>20</v>
      </c>
      <c r="G4" s="12">
        <v>4</v>
      </c>
      <c r="H4" s="12">
        <v>200</v>
      </c>
      <c r="I4" s="17" t="s">
        <v>21</v>
      </c>
      <c r="J4" s="22">
        <v>0.5</v>
      </c>
      <c r="K4" s="17">
        <f>G4*H4/2</f>
        <v>400</v>
      </c>
      <c r="L4" s="17">
        <f>G4*H4/2</f>
        <v>400</v>
      </c>
      <c r="M4" s="12">
        <f>L4+L5+L6+L7</f>
        <v>5020</v>
      </c>
      <c r="N4" s="10" t="s">
        <v>22</v>
      </c>
      <c r="O4" s="27" t="s">
        <v>23</v>
      </c>
      <c r="XEX4" s="25"/>
      <c r="XEY4" s="25"/>
      <c r="XEZ4" s="25"/>
      <c r="XFA4" s="25"/>
      <c r="XFB4" s="25"/>
    </row>
    <row r="5" s="1" customFormat="1" ht="15" customHeight="1" spans="1:16382">
      <c r="A5" s="13"/>
      <c r="B5" s="13"/>
      <c r="C5" s="13"/>
      <c r="D5" s="13"/>
      <c r="E5" s="14"/>
      <c r="F5" s="12" t="s">
        <v>24</v>
      </c>
      <c r="G5" s="12">
        <v>7</v>
      </c>
      <c r="H5" s="12">
        <v>240</v>
      </c>
      <c r="I5" s="17" t="s">
        <v>21</v>
      </c>
      <c r="J5" s="22">
        <v>0.5</v>
      </c>
      <c r="K5" s="17">
        <f>G5*H5/2</f>
        <v>840</v>
      </c>
      <c r="L5" s="17">
        <f>G5*H5/2</f>
        <v>840</v>
      </c>
      <c r="M5" s="12"/>
      <c r="N5" s="13"/>
      <c r="O5" s="13"/>
      <c r="XEX5" s="25"/>
      <c r="XEY5" s="25"/>
      <c r="XEZ5" s="25"/>
      <c r="XFA5" s="25"/>
      <c r="XFB5" s="25"/>
    </row>
    <row r="6" s="1" customFormat="1" ht="20" customHeight="1" spans="1:16382">
      <c r="A6" s="13"/>
      <c r="B6" s="13"/>
      <c r="C6" s="13"/>
      <c r="D6" s="13"/>
      <c r="E6" s="14"/>
      <c r="F6" s="12" t="s">
        <v>25</v>
      </c>
      <c r="G6" s="12">
        <v>22</v>
      </c>
      <c r="H6" s="12">
        <v>280</v>
      </c>
      <c r="I6" s="17" t="s">
        <v>21</v>
      </c>
      <c r="J6" s="22">
        <v>0.5</v>
      </c>
      <c r="K6" s="17">
        <f>G6*H6/2</f>
        <v>3080</v>
      </c>
      <c r="L6" s="17">
        <f>G6*H6/2</f>
        <v>3080</v>
      </c>
      <c r="M6" s="12"/>
      <c r="N6" s="13"/>
      <c r="O6" s="13"/>
      <c r="XEX6" s="25"/>
      <c r="XEY6" s="25"/>
      <c r="XEZ6" s="25"/>
      <c r="XFA6" s="25"/>
      <c r="XFB6" s="25"/>
    </row>
    <row r="7" s="1" customFormat="1" ht="20" customHeight="1" spans="1:16382">
      <c r="A7" s="15"/>
      <c r="B7" s="15"/>
      <c r="C7" s="15"/>
      <c r="D7" s="15"/>
      <c r="E7" s="16"/>
      <c r="F7" s="12" t="s">
        <v>26</v>
      </c>
      <c r="G7" s="12">
        <v>4</v>
      </c>
      <c r="H7" s="12">
        <v>350</v>
      </c>
      <c r="I7" s="17" t="s">
        <v>21</v>
      </c>
      <c r="J7" s="22">
        <v>0.5</v>
      </c>
      <c r="K7" s="17">
        <f>G7*H7/2</f>
        <v>700</v>
      </c>
      <c r="L7" s="17">
        <f>G7*H7/2</f>
        <v>700</v>
      </c>
      <c r="M7" s="12"/>
      <c r="N7" s="13"/>
      <c r="O7" s="13"/>
      <c r="XEX7" s="25"/>
      <c r="XEY7" s="25"/>
      <c r="XEZ7" s="25"/>
      <c r="XFA7" s="25"/>
      <c r="XFB7" s="25"/>
    </row>
    <row r="8" s="1" customFormat="1" ht="52" customHeight="1" spans="1:16382">
      <c r="A8" s="12" t="s">
        <v>27</v>
      </c>
      <c r="B8" s="17" t="s">
        <v>28</v>
      </c>
      <c r="C8" s="12" t="s">
        <v>18</v>
      </c>
      <c r="D8" s="17" t="s">
        <v>29</v>
      </c>
      <c r="E8" s="17">
        <v>27</v>
      </c>
      <c r="F8" s="12" t="s">
        <v>24</v>
      </c>
      <c r="G8" s="12">
        <v>27</v>
      </c>
      <c r="H8" s="12">
        <v>240</v>
      </c>
      <c r="I8" s="17" t="s">
        <v>21</v>
      </c>
      <c r="J8" s="22">
        <v>0.5</v>
      </c>
      <c r="K8" s="17">
        <f t="shared" ref="K8:K13" si="0">G8*H8/2</f>
        <v>3240</v>
      </c>
      <c r="L8" s="12">
        <f t="shared" ref="L8:L13" si="1">G8*H8/2</f>
        <v>3240</v>
      </c>
      <c r="M8" s="12">
        <f>G8*H8/2</f>
        <v>3240</v>
      </c>
      <c r="N8" s="12" t="s">
        <v>30</v>
      </c>
      <c r="O8" s="28" t="s">
        <v>31</v>
      </c>
      <c r="XEX8" s="25"/>
      <c r="XEY8" s="25"/>
      <c r="XEZ8" s="25"/>
      <c r="XFA8" s="25"/>
      <c r="XFB8" s="25"/>
    </row>
    <row r="9" s="2" customFormat="1" ht="27" customHeight="1" spans="1:16382">
      <c r="A9" s="10" t="s">
        <v>32</v>
      </c>
      <c r="B9" s="10" t="s">
        <v>33</v>
      </c>
      <c r="C9" s="10" t="s">
        <v>18</v>
      </c>
      <c r="D9" s="10" t="s">
        <v>34</v>
      </c>
      <c r="E9" s="10">
        <v>51</v>
      </c>
      <c r="F9" s="12" t="s">
        <v>24</v>
      </c>
      <c r="G9" s="12">
        <v>29</v>
      </c>
      <c r="H9" s="12">
        <v>240</v>
      </c>
      <c r="I9" s="12" t="s">
        <v>21</v>
      </c>
      <c r="J9" s="22">
        <v>0.5</v>
      </c>
      <c r="K9" s="12">
        <f t="shared" si="0"/>
        <v>3480</v>
      </c>
      <c r="L9" s="12">
        <f t="shared" si="1"/>
        <v>3480</v>
      </c>
      <c r="M9" s="10">
        <f>L9+L10+L11+L12</f>
        <v>7070</v>
      </c>
      <c r="N9" s="13" t="s">
        <v>35</v>
      </c>
      <c r="O9" s="29" t="s">
        <v>36</v>
      </c>
      <c r="XEX9" s="3"/>
      <c r="XEY9" s="3"/>
      <c r="XEZ9" s="3"/>
      <c r="XFA9" s="3"/>
      <c r="XFB9" s="3"/>
    </row>
    <row r="10" s="2" customFormat="1" ht="30" customHeight="1" spans="1:16382">
      <c r="A10" s="13"/>
      <c r="B10" s="13"/>
      <c r="C10" s="13"/>
      <c r="D10" s="13"/>
      <c r="E10" s="13"/>
      <c r="F10" s="12" t="s">
        <v>25</v>
      </c>
      <c r="G10" s="12">
        <v>10</v>
      </c>
      <c r="H10" s="12">
        <v>280</v>
      </c>
      <c r="I10" s="12" t="s">
        <v>21</v>
      </c>
      <c r="J10" s="22">
        <v>0.5</v>
      </c>
      <c r="K10" s="12">
        <f t="shared" si="0"/>
        <v>1400</v>
      </c>
      <c r="L10" s="12">
        <f t="shared" si="1"/>
        <v>1400</v>
      </c>
      <c r="M10" s="13"/>
      <c r="N10" s="13"/>
      <c r="O10" s="13"/>
      <c r="XEX10" s="3"/>
      <c r="XEY10" s="3"/>
      <c r="XEZ10" s="3"/>
      <c r="XFA10" s="3"/>
      <c r="XFB10" s="3"/>
    </row>
    <row r="11" s="2" customFormat="1" ht="27" customHeight="1" spans="1:16382">
      <c r="A11" s="13"/>
      <c r="B11" s="13"/>
      <c r="C11" s="13"/>
      <c r="D11" s="13"/>
      <c r="E11" s="13"/>
      <c r="F11" s="12" t="s">
        <v>26</v>
      </c>
      <c r="G11" s="12">
        <v>6</v>
      </c>
      <c r="H11" s="12">
        <v>350</v>
      </c>
      <c r="I11" s="12" t="s">
        <v>21</v>
      </c>
      <c r="J11" s="22">
        <v>0.5</v>
      </c>
      <c r="K11" s="12">
        <f t="shared" si="0"/>
        <v>1050</v>
      </c>
      <c r="L11" s="12">
        <f t="shared" si="1"/>
        <v>1050</v>
      </c>
      <c r="M11" s="13"/>
      <c r="N11" s="13"/>
      <c r="O11" s="13"/>
      <c r="XEX11" s="3"/>
      <c r="XEY11" s="3"/>
      <c r="XEZ11" s="3"/>
      <c r="XFA11" s="3"/>
      <c r="XFB11" s="3"/>
    </row>
    <row r="12" s="2" customFormat="1" ht="31" customHeight="1" spans="1:16382">
      <c r="A12" s="15"/>
      <c r="B12" s="15"/>
      <c r="C12" s="15"/>
      <c r="D12" s="15"/>
      <c r="E12" s="15"/>
      <c r="F12" s="12" t="s">
        <v>37</v>
      </c>
      <c r="G12" s="12">
        <v>6</v>
      </c>
      <c r="H12" s="12">
        <v>380</v>
      </c>
      <c r="I12" s="12" t="s">
        <v>21</v>
      </c>
      <c r="J12" s="22">
        <v>0.5</v>
      </c>
      <c r="K12" s="12">
        <f t="shared" si="0"/>
        <v>1140</v>
      </c>
      <c r="L12" s="12">
        <f t="shared" si="1"/>
        <v>1140</v>
      </c>
      <c r="M12" s="15"/>
      <c r="N12" s="15"/>
      <c r="O12" s="15"/>
      <c r="XEX12" s="3"/>
      <c r="XEY12" s="3"/>
      <c r="XEZ12" s="3"/>
      <c r="XFA12" s="3"/>
      <c r="XFB12" s="3"/>
    </row>
    <row r="13" s="2" customFormat="1" ht="49" customHeight="1" spans="1:16382">
      <c r="A13" s="15" t="s">
        <v>38</v>
      </c>
      <c r="B13" s="15" t="s">
        <v>28</v>
      </c>
      <c r="C13" s="15" t="s">
        <v>18</v>
      </c>
      <c r="D13" s="15" t="s">
        <v>39</v>
      </c>
      <c r="E13" s="15">
        <v>91</v>
      </c>
      <c r="F13" s="12" t="s">
        <v>25</v>
      </c>
      <c r="G13" s="12">
        <v>91</v>
      </c>
      <c r="H13" s="12">
        <v>280</v>
      </c>
      <c r="I13" s="12" t="s">
        <v>21</v>
      </c>
      <c r="J13" s="22">
        <v>0.5</v>
      </c>
      <c r="K13" s="12">
        <f t="shared" si="0"/>
        <v>12740</v>
      </c>
      <c r="L13" s="12">
        <f t="shared" si="1"/>
        <v>12740</v>
      </c>
      <c r="M13" s="15">
        <f>G13*H13/2</f>
        <v>12740</v>
      </c>
      <c r="N13" s="15" t="s">
        <v>40</v>
      </c>
      <c r="O13" s="30" t="s">
        <v>41</v>
      </c>
      <c r="XEX13" s="3"/>
      <c r="XEY13" s="3"/>
      <c r="XEZ13" s="3"/>
      <c r="XFA13" s="3"/>
      <c r="XFB13" s="3"/>
    </row>
    <row r="14" ht="47" customHeight="1" spans="1:15">
      <c r="A14" s="17" t="s">
        <v>42</v>
      </c>
      <c r="B14" s="17" t="s">
        <v>43</v>
      </c>
      <c r="C14" s="17"/>
      <c r="D14" s="17"/>
      <c r="E14" s="17">
        <f>SUM(E4:E13)</f>
        <v>206</v>
      </c>
      <c r="F14" s="17"/>
      <c r="G14" s="17"/>
      <c r="H14" s="17"/>
      <c r="I14" s="17"/>
      <c r="J14" s="17"/>
      <c r="K14" s="17">
        <f>SUM(K4:K13)</f>
        <v>28070</v>
      </c>
      <c r="L14" s="17">
        <f>SUM(L4:L13)</f>
        <v>28070</v>
      </c>
      <c r="M14" s="17">
        <f>SUM(M4:M13)</f>
        <v>28070</v>
      </c>
      <c r="N14" s="17"/>
      <c r="O14" s="23"/>
    </row>
    <row r="15" s="1" customFormat="1" ht="27" customHeight="1" spans="1:16383">
      <c r="A15" s="18" t="s">
        <v>2</v>
      </c>
      <c r="B15" s="18" t="s">
        <v>3</v>
      </c>
      <c r="C15" s="18" t="s">
        <v>4</v>
      </c>
      <c r="D15" s="18" t="s">
        <v>5</v>
      </c>
      <c r="E15" s="18" t="s">
        <v>6</v>
      </c>
      <c r="F15" s="19" t="s">
        <v>7</v>
      </c>
      <c r="G15" s="20"/>
      <c r="H15" s="21" t="s">
        <v>8</v>
      </c>
      <c r="I15" s="18" t="s">
        <v>9</v>
      </c>
      <c r="J15" s="21" t="s">
        <v>10</v>
      </c>
      <c r="K15" s="21" t="s">
        <v>11</v>
      </c>
      <c r="L15" s="21" t="s">
        <v>12</v>
      </c>
      <c r="M15" s="21" t="s">
        <v>13</v>
      </c>
      <c r="N15" s="18" t="s">
        <v>14</v>
      </c>
      <c r="O15" s="18" t="s">
        <v>15</v>
      </c>
      <c r="XEX15" s="3"/>
      <c r="XEY15" s="3"/>
      <c r="XEZ15" s="3"/>
      <c r="XFA15" s="3"/>
      <c r="XFB15" s="3"/>
      <c r="XFC15" s="3"/>
    </row>
    <row r="16" s="1" customFormat="1" ht="21" customHeight="1" spans="1:16384">
      <c r="A16" s="12" t="s">
        <v>44</v>
      </c>
      <c r="B16" s="17" t="s">
        <v>45</v>
      </c>
      <c r="C16" s="12" t="s">
        <v>46</v>
      </c>
      <c r="D16" s="17" t="s">
        <v>47</v>
      </c>
      <c r="E16" s="17">
        <v>26</v>
      </c>
      <c r="F16" s="12" t="s">
        <v>20</v>
      </c>
      <c r="G16" s="17">
        <v>19</v>
      </c>
      <c r="H16" s="12">
        <v>200</v>
      </c>
      <c r="I16" s="12" t="s">
        <v>48</v>
      </c>
      <c r="J16" s="24">
        <v>1</v>
      </c>
      <c r="K16" s="12">
        <f t="shared" ref="K16:K31" si="2">G16*H16</f>
        <v>3800</v>
      </c>
      <c r="L16" s="12">
        <f>K16+K17</f>
        <v>5480</v>
      </c>
      <c r="M16" s="12">
        <f>L16+L18+L19+L20+L22+L24+L27+L29+L31+L32+L33+L34+L35+L36+L37+L38+L39+L40+L41+L42+L44+L45+L46+L47+L48+L49+L50+L51+L52+L54</f>
        <v>160320</v>
      </c>
      <c r="N16" s="12" t="s">
        <v>49</v>
      </c>
      <c r="O16" s="12" t="s">
        <v>50</v>
      </c>
      <c r="XEX16" s="25"/>
      <c r="XEY16" s="25"/>
      <c r="XEZ16" s="25"/>
      <c r="XFA16" s="25"/>
      <c r="XFB16" s="25"/>
      <c r="XFC16" s="25"/>
      <c r="XFD16" s="26"/>
    </row>
    <row r="17" s="1" customFormat="1" ht="20" customHeight="1" spans="1:16384">
      <c r="A17" s="12"/>
      <c r="B17" s="17"/>
      <c r="C17" s="12"/>
      <c r="D17" s="17"/>
      <c r="E17" s="17"/>
      <c r="F17" s="12" t="s">
        <v>24</v>
      </c>
      <c r="G17" s="17">
        <v>7</v>
      </c>
      <c r="H17" s="12">
        <v>240</v>
      </c>
      <c r="I17" s="12" t="s">
        <v>48</v>
      </c>
      <c r="J17" s="24">
        <v>1</v>
      </c>
      <c r="K17" s="12">
        <f t="shared" si="2"/>
        <v>1680</v>
      </c>
      <c r="L17" s="12"/>
      <c r="M17" s="12"/>
      <c r="N17" s="12"/>
      <c r="O17" s="12"/>
      <c r="XEX17" s="25"/>
      <c r="XEY17" s="25"/>
      <c r="XEZ17" s="25"/>
      <c r="XFA17" s="25"/>
      <c r="XFB17" s="25"/>
      <c r="XFC17" s="25"/>
      <c r="XFD17" s="26"/>
    </row>
    <row r="18" s="1" customFormat="1" ht="20" customHeight="1" spans="1:16384">
      <c r="A18" s="12"/>
      <c r="B18" s="17" t="s">
        <v>51</v>
      </c>
      <c r="C18" s="12"/>
      <c r="D18" s="17" t="s">
        <v>52</v>
      </c>
      <c r="E18" s="17">
        <v>27</v>
      </c>
      <c r="F18" s="12" t="s">
        <v>24</v>
      </c>
      <c r="G18" s="17">
        <v>27</v>
      </c>
      <c r="H18" s="12">
        <v>240</v>
      </c>
      <c r="I18" s="12" t="s">
        <v>48</v>
      </c>
      <c r="J18" s="24">
        <v>1</v>
      </c>
      <c r="K18" s="12">
        <f t="shared" si="2"/>
        <v>6480</v>
      </c>
      <c r="L18" s="12">
        <f>G18*H18</f>
        <v>6480</v>
      </c>
      <c r="M18" s="12"/>
      <c r="N18" s="12"/>
      <c r="O18" s="12"/>
      <c r="XEX18" s="25"/>
      <c r="XEY18" s="25"/>
      <c r="XEZ18" s="25"/>
      <c r="XFA18" s="25"/>
      <c r="XFB18" s="25"/>
      <c r="XFC18" s="25"/>
      <c r="XFD18" s="26"/>
    </row>
    <row r="19" s="1" customFormat="1" ht="24" customHeight="1" spans="1:16384">
      <c r="A19" s="12"/>
      <c r="B19" s="17" t="s">
        <v>53</v>
      </c>
      <c r="C19" s="12"/>
      <c r="D19" s="17" t="s">
        <v>52</v>
      </c>
      <c r="E19" s="17">
        <v>31</v>
      </c>
      <c r="F19" s="12" t="s">
        <v>24</v>
      </c>
      <c r="G19" s="12">
        <v>31</v>
      </c>
      <c r="H19" s="12">
        <v>240</v>
      </c>
      <c r="I19" s="12" t="s">
        <v>48</v>
      </c>
      <c r="J19" s="24">
        <v>1</v>
      </c>
      <c r="K19" s="12">
        <f t="shared" si="2"/>
        <v>7440</v>
      </c>
      <c r="L19" s="12">
        <f>G19*H19</f>
        <v>7440</v>
      </c>
      <c r="M19" s="12"/>
      <c r="N19" s="12"/>
      <c r="O19" s="12"/>
      <c r="XEX19" s="25"/>
      <c r="XEY19" s="25"/>
      <c r="XEZ19" s="25"/>
      <c r="XFA19" s="25"/>
      <c r="XFB19" s="25"/>
      <c r="XFC19" s="25"/>
      <c r="XFD19" s="26"/>
    </row>
    <row r="20" s="1" customFormat="1" ht="20" customHeight="1" spans="1:16384">
      <c r="A20" s="12"/>
      <c r="B20" s="17" t="s">
        <v>54</v>
      </c>
      <c r="C20" s="12"/>
      <c r="D20" s="17" t="s">
        <v>52</v>
      </c>
      <c r="E20" s="17">
        <v>31</v>
      </c>
      <c r="F20" s="12" t="s">
        <v>24</v>
      </c>
      <c r="G20" s="12">
        <v>14</v>
      </c>
      <c r="H20" s="12">
        <v>240</v>
      </c>
      <c r="I20" s="12" t="s">
        <v>48</v>
      </c>
      <c r="J20" s="24">
        <v>1</v>
      </c>
      <c r="K20" s="12">
        <f t="shared" si="2"/>
        <v>3360</v>
      </c>
      <c r="L20" s="12">
        <f>K20+K21</f>
        <v>8120</v>
      </c>
      <c r="M20" s="12"/>
      <c r="N20" s="12"/>
      <c r="O20" s="12"/>
      <c r="XEX20" s="25"/>
      <c r="XEY20" s="25"/>
      <c r="XEZ20" s="25"/>
      <c r="XFA20" s="25"/>
      <c r="XFB20" s="25"/>
      <c r="XFC20" s="25"/>
      <c r="XFD20" s="26"/>
    </row>
    <row r="21" s="1" customFormat="1" ht="20" customHeight="1" spans="1:16384">
      <c r="A21" s="12"/>
      <c r="B21" s="17"/>
      <c r="C21" s="12"/>
      <c r="D21" s="17"/>
      <c r="E21" s="17"/>
      <c r="F21" s="12" t="s">
        <v>25</v>
      </c>
      <c r="G21" s="17">
        <v>17</v>
      </c>
      <c r="H21" s="12">
        <v>280</v>
      </c>
      <c r="I21" s="12" t="s">
        <v>48</v>
      </c>
      <c r="J21" s="24">
        <v>1</v>
      </c>
      <c r="K21" s="12">
        <f t="shared" si="2"/>
        <v>4760</v>
      </c>
      <c r="L21" s="12"/>
      <c r="M21" s="12"/>
      <c r="N21" s="12"/>
      <c r="O21" s="12"/>
      <c r="XEX21" s="25"/>
      <c r="XEY21" s="25"/>
      <c r="XEZ21" s="25"/>
      <c r="XFA21" s="25"/>
      <c r="XFB21" s="25"/>
      <c r="XFC21" s="25"/>
      <c r="XFD21" s="26"/>
    </row>
    <row r="22" s="1" customFormat="1" ht="24" customHeight="1" spans="1:16384">
      <c r="A22" s="12"/>
      <c r="B22" s="17" t="s">
        <v>55</v>
      </c>
      <c r="C22" s="12"/>
      <c r="D22" s="17" t="s">
        <v>52</v>
      </c>
      <c r="E22" s="17">
        <v>25</v>
      </c>
      <c r="F22" s="12" t="s">
        <v>24</v>
      </c>
      <c r="G22" s="17">
        <v>9</v>
      </c>
      <c r="H22" s="12">
        <v>240</v>
      </c>
      <c r="I22" s="12" t="s">
        <v>48</v>
      </c>
      <c r="J22" s="24">
        <v>1</v>
      </c>
      <c r="K22" s="12">
        <f t="shared" si="2"/>
        <v>2160</v>
      </c>
      <c r="L22" s="12">
        <f>K22+K23</f>
        <v>6640</v>
      </c>
      <c r="M22" s="12"/>
      <c r="N22" s="12"/>
      <c r="O22" s="12"/>
      <c r="XEX22" s="25"/>
      <c r="XEY22" s="25"/>
      <c r="XEZ22" s="25"/>
      <c r="XFA22" s="25"/>
      <c r="XFB22" s="25"/>
      <c r="XFC22" s="25"/>
      <c r="XFD22" s="26"/>
    </row>
    <row r="23" s="1" customFormat="1" ht="20" customHeight="1" spans="1:16384">
      <c r="A23" s="12"/>
      <c r="B23" s="17"/>
      <c r="C23" s="12"/>
      <c r="D23" s="17"/>
      <c r="E23" s="17"/>
      <c r="F23" s="12" t="s">
        <v>25</v>
      </c>
      <c r="G23" s="12">
        <v>16</v>
      </c>
      <c r="H23" s="12">
        <v>280</v>
      </c>
      <c r="I23" s="12" t="s">
        <v>48</v>
      </c>
      <c r="J23" s="24">
        <v>1</v>
      </c>
      <c r="K23" s="12">
        <f t="shared" si="2"/>
        <v>4480</v>
      </c>
      <c r="L23" s="12"/>
      <c r="M23" s="12"/>
      <c r="N23" s="12"/>
      <c r="O23" s="12"/>
      <c r="XEX23" s="25"/>
      <c r="XEY23" s="25"/>
      <c r="XEZ23" s="25"/>
      <c r="XFA23" s="25"/>
      <c r="XFB23" s="25"/>
      <c r="XFC23" s="25"/>
      <c r="XFD23" s="26"/>
    </row>
    <row r="24" s="1" customFormat="1" ht="20" customHeight="1" spans="1:16384">
      <c r="A24" s="12"/>
      <c r="B24" s="17" t="s">
        <v>56</v>
      </c>
      <c r="C24" s="12"/>
      <c r="D24" s="17" t="s">
        <v>52</v>
      </c>
      <c r="E24" s="17">
        <v>21</v>
      </c>
      <c r="F24" s="12" t="s">
        <v>20</v>
      </c>
      <c r="G24" s="12">
        <v>1</v>
      </c>
      <c r="H24" s="12">
        <v>200</v>
      </c>
      <c r="I24" s="12" t="s">
        <v>48</v>
      </c>
      <c r="J24" s="24">
        <v>1</v>
      </c>
      <c r="K24" s="12">
        <f t="shared" si="2"/>
        <v>200</v>
      </c>
      <c r="L24" s="12">
        <f>K24+K25+K26</f>
        <v>5640</v>
      </c>
      <c r="M24" s="12"/>
      <c r="N24" s="12"/>
      <c r="O24" s="12"/>
      <c r="XEX24" s="25"/>
      <c r="XEY24" s="25"/>
      <c r="XEZ24" s="25"/>
      <c r="XFA24" s="25"/>
      <c r="XFB24" s="25"/>
      <c r="XFC24" s="25"/>
      <c r="XFD24" s="26"/>
    </row>
    <row r="25" s="1" customFormat="1" ht="20" customHeight="1" spans="1:16384">
      <c r="A25" s="12"/>
      <c r="B25" s="17"/>
      <c r="C25" s="12"/>
      <c r="D25" s="17"/>
      <c r="E25" s="17"/>
      <c r="F25" s="12" t="s">
        <v>24</v>
      </c>
      <c r="G25" s="12">
        <v>4</v>
      </c>
      <c r="H25" s="12">
        <v>240</v>
      </c>
      <c r="I25" s="12" t="s">
        <v>48</v>
      </c>
      <c r="J25" s="24">
        <v>1</v>
      </c>
      <c r="K25" s="12">
        <f t="shared" si="2"/>
        <v>960</v>
      </c>
      <c r="L25" s="12"/>
      <c r="M25" s="12"/>
      <c r="N25" s="12"/>
      <c r="O25" s="12"/>
      <c r="XEX25" s="25"/>
      <c r="XEY25" s="25"/>
      <c r="XEZ25" s="25"/>
      <c r="XFA25" s="25"/>
      <c r="XFB25" s="25"/>
      <c r="XFC25" s="25"/>
      <c r="XFD25" s="26"/>
    </row>
    <row r="26" s="1" customFormat="1" ht="20" customHeight="1" spans="1:16384">
      <c r="A26" s="12"/>
      <c r="B26" s="17"/>
      <c r="C26" s="12"/>
      <c r="D26" s="17"/>
      <c r="E26" s="17"/>
      <c r="F26" s="12" t="s">
        <v>25</v>
      </c>
      <c r="G26" s="12">
        <v>16</v>
      </c>
      <c r="H26" s="12">
        <v>280</v>
      </c>
      <c r="I26" s="12" t="s">
        <v>48</v>
      </c>
      <c r="J26" s="24">
        <v>1</v>
      </c>
      <c r="K26" s="12">
        <f t="shared" si="2"/>
        <v>4480</v>
      </c>
      <c r="L26" s="12"/>
      <c r="M26" s="12"/>
      <c r="N26" s="12"/>
      <c r="O26" s="12"/>
      <c r="XEX26" s="25"/>
      <c r="XEY26" s="25"/>
      <c r="XEZ26" s="25"/>
      <c r="XFA26" s="25"/>
      <c r="XFB26" s="25"/>
      <c r="XFC26" s="25"/>
      <c r="XFD26" s="26"/>
    </row>
    <row r="27" s="1" customFormat="1" ht="20" customHeight="1" spans="1:16384">
      <c r="A27" s="12"/>
      <c r="B27" s="17" t="s">
        <v>57</v>
      </c>
      <c r="C27" s="12"/>
      <c r="D27" s="17" t="s">
        <v>58</v>
      </c>
      <c r="E27" s="17">
        <v>26</v>
      </c>
      <c r="F27" s="12" t="s">
        <v>20</v>
      </c>
      <c r="G27" s="12">
        <v>19</v>
      </c>
      <c r="H27" s="12">
        <v>200</v>
      </c>
      <c r="I27" s="12" t="s">
        <v>48</v>
      </c>
      <c r="J27" s="24">
        <v>1</v>
      </c>
      <c r="K27" s="12">
        <f t="shared" si="2"/>
        <v>3800</v>
      </c>
      <c r="L27" s="12">
        <f>K27+K28</f>
        <v>5480</v>
      </c>
      <c r="M27" s="12"/>
      <c r="N27" s="12"/>
      <c r="O27" s="12"/>
      <c r="XEX27" s="25"/>
      <c r="XEY27" s="25"/>
      <c r="XEZ27" s="25"/>
      <c r="XFA27" s="25"/>
      <c r="XFB27" s="25"/>
      <c r="XFC27" s="25"/>
      <c r="XFD27" s="26"/>
    </row>
    <row r="28" s="1" customFormat="1" ht="20" customHeight="1" spans="1:16384">
      <c r="A28" s="12"/>
      <c r="B28" s="17"/>
      <c r="C28" s="12"/>
      <c r="D28" s="17"/>
      <c r="E28" s="17"/>
      <c r="F28" s="12" t="s">
        <v>24</v>
      </c>
      <c r="G28" s="12">
        <v>7</v>
      </c>
      <c r="H28" s="12">
        <v>240</v>
      </c>
      <c r="I28" s="12" t="s">
        <v>48</v>
      </c>
      <c r="J28" s="24">
        <v>1</v>
      </c>
      <c r="K28" s="12">
        <f t="shared" si="2"/>
        <v>1680</v>
      </c>
      <c r="L28" s="12"/>
      <c r="M28" s="12"/>
      <c r="N28" s="12"/>
      <c r="O28" s="12"/>
      <c r="XEX28" s="25"/>
      <c r="XEY28" s="25"/>
      <c r="XEZ28" s="25"/>
      <c r="XFA28" s="25"/>
      <c r="XFB28" s="25"/>
      <c r="XFC28" s="25"/>
      <c r="XFD28" s="26"/>
    </row>
    <row r="29" s="1" customFormat="1" ht="20" customHeight="1" spans="1:16384">
      <c r="A29" s="12"/>
      <c r="B29" s="17" t="s">
        <v>59</v>
      </c>
      <c r="C29" s="12"/>
      <c r="D29" s="17" t="s">
        <v>60</v>
      </c>
      <c r="E29" s="17">
        <v>32</v>
      </c>
      <c r="F29" s="12" t="s">
        <v>24</v>
      </c>
      <c r="G29" s="12">
        <v>20</v>
      </c>
      <c r="H29" s="12">
        <v>240</v>
      </c>
      <c r="I29" s="12" t="s">
        <v>48</v>
      </c>
      <c r="J29" s="24">
        <v>1</v>
      </c>
      <c r="K29" s="12">
        <f t="shared" si="2"/>
        <v>4800</v>
      </c>
      <c r="L29" s="12">
        <f>K29+K30</f>
        <v>8160</v>
      </c>
      <c r="M29" s="12"/>
      <c r="N29" s="12"/>
      <c r="O29" s="12"/>
      <c r="XEX29" s="25"/>
      <c r="XEY29" s="25"/>
      <c r="XEZ29" s="25"/>
      <c r="XFA29" s="25"/>
      <c r="XFB29" s="25"/>
      <c r="XFC29" s="25"/>
      <c r="XFD29" s="26"/>
    </row>
    <row r="30" s="1" customFormat="1" ht="20" customHeight="1" spans="1:16384">
      <c r="A30" s="12"/>
      <c r="B30" s="17"/>
      <c r="C30" s="12"/>
      <c r="D30" s="17"/>
      <c r="E30" s="17"/>
      <c r="F30" s="12" t="s">
        <v>61</v>
      </c>
      <c r="G30" s="12">
        <v>12</v>
      </c>
      <c r="H30" s="12">
        <v>280</v>
      </c>
      <c r="I30" s="12" t="s">
        <v>48</v>
      </c>
      <c r="J30" s="24">
        <v>1</v>
      </c>
      <c r="K30" s="12">
        <f t="shared" si="2"/>
        <v>3360</v>
      </c>
      <c r="L30" s="12"/>
      <c r="M30" s="12"/>
      <c r="N30" s="12"/>
      <c r="O30" s="12"/>
      <c r="XEX30" s="25"/>
      <c r="XEY30" s="25"/>
      <c r="XEZ30" s="25"/>
      <c r="XFA30" s="25"/>
      <c r="XFB30" s="25"/>
      <c r="XFC30" s="25"/>
      <c r="XFD30" s="26"/>
    </row>
    <row r="31" s="1" customFormat="1" ht="26" customHeight="1" spans="1:16384">
      <c r="A31" s="12"/>
      <c r="B31" s="17" t="s">
        <v>62</v>
      </c>
      <c r="C31" s="12"/>
      <c r="D31" s="17" t="s">
        <v>63</v>
      </c>
      <c r="E31" s="17">
        <v>21</v>
      </c>
      <c r="F31" s="12" t="s">
        <v>24</v>
      </c>
      <c r="G31" s="12">
        <v>21</v>
      </c>
      <c r="H31" s="12">
        <v>240</v>
      </c>
      <c r="I31" s="12" t="s">
        <v>48</v>
      </c>
      <c r="J31" s="24">
        <v>1</v>
      </c>
      <c r="K31" s="12">
        <f t="shared" si="2"/>
        <v>5040</v>
      </c>
      <c r="L31" s="12">
        <f t="shared" ref="L31:L41" si="3">G31*H31</f>
        <v>5040</v>
      </c>
      <c r="M31" s="12"/>
      <c r="N31" s="12"/>
      <c r="O31" s="12"/>
      <c r="XEX31" s="25"/>
      <c r="XEY31" s="25"/>
      <c r="XEZ31" s="25"/>
      <c r="XFA31" s="25"/>
      <c r="XFB31" s="25"/>
      <c r="XFC31" s="25"/>
      <c r="XFD31" s="26"/>
    </row>
    <row r="32" s="1" customFormat="1" ht="26" customHeight="1" spans="1:16384">
      <c r="A32" s="12"/>
      <c r="B32" s="17" t="s">
        <v>64</v>
      </c>
      <c r="C32" s="12"/>
      <c r="D32" s="17" t="s">
        <v>65</v>
      </c>
      <c r="E32" s="17">
        <v>17</v>
      </c>
      <c r="F32" s="12" t="s">
        <v>24</v>
      </c>
      <c r="G32" s="12">
        <v>17</v>
      </c>
      <c r="H32" s="12">
        <v>240</v>
      </c>
      <c r="I32" s="12" t="s">
        <v>48</v>
      </c>
      <c r="J32" s="24">
        <v>1</v>
      </c>
      <c r="K32" s="12">
        <f t="shared" ref="K32:K95" si="4">G32*H32</f>
        <v>4080</v>
      </c>
      <c r="L32" s="12">
        <f t="shared" si="3"/>
        <v>4080</v>
      </c>
      <c r="M32" s="12"/>
      <c r="N32" s="12"/>
      <c r="O32" s="12"/>
      <c r="XEX32" s="25"/>
      <c r="XEY32" s="25"/>
      <c r="XEZ32" s="25"/>
      <c r="XFA32" s="25"/>
      <c r="XFB32" s="25"/>
      <c r="XFC32" s="25"/>
      <c r="XFD32" s="26"/>
    </row>
    <row r="33" s="1" customFormat="1" ht="26" customHeight="1" spans="1:16384">
      <c r="A33" s="12"/>
      <c r="B33" s="17" t="s">
        <v>66</v>
      </c>
      <c r="C33" s="12"/>
      <c r="D33" s="17" t="s">
        <v>67</v>
      </c>
      <c r="E33" s="17">
        <v>13</v>
      </c>
      <c r="F33" s="12" t="s">
        <v>20</v>
      </c>
      <c r="G33" s="12">
        <v>13</v>
      </c>
      <c r="H33" s="12">
        <v>200</v>
      </c>
      <c r="I33" s="12" t="s">
        <v>48</v>
      </c>
      <c r="J33" s="24">
        <v>1</v>
      </c>
      <c r="K33" s="12">
        <f t="shared" si="4"/>
        <v>2600</v>
      </c>
      <c r="L33" s="12">
        <f t="shared" si="3"/>
        <v>2600</v>
      </c>
      <c r="M33" s="12"/>
      <c r="N33" s="12"/>
      <c r="O33" s="12"/>
      <c r="XEX33" s="25"/>
      <c r="XEY33" s="25"/>
      <c r="XEZ33" s="25"/>
      <c r="XFA33" s="25"/>
      <c r="XFB33" s="25"/>
      <c r="XFC33" s="25"/>
      <c r="XFD33" s="26"/>
    </row>
    <row r="34" s="1" customFormat="1" ht="26" customHeight="1" spans="1:16384">
      <c r="A34" s="12"/>
      <c r="B34" s="17" t="s">
        <v>68</v>
      </c>
      <c r="C34" s="12"/>
      <c r="D34" s="17" t="s">
        <v>69</v>
      </c>
      <c r="E34" s="17">
        <v>33</v>
      </c>
      <c r="F34" s="12" t="s">
        <v>20</v>
      </c>
      <c r="G34" s="12">
        <v>33</v>
      </c>
      <c r="H34" s="12">
        <v>200</v>
      </c>
      <c r="I34" s="12" t="s">
        <v>48</v>
      </c>
      <c r="J34" s="24">
        <v>1</v>
      </c>
      <c r="K34" s="12">
        <f t="shared" si="4"/>
        <v>6600</v>
      </c>
      <c r="L34" s="12">
        <f t="shared" si="3"/>
        <v>6600</v>
      </c>
      <c r="M34" s="12"/>
      <c r="N34" s="12"/>
      <c r="O34" s="12"/>
      <c r="XEX34" s="25"/>
      <c r="XEY34" s="25"/>
      <c r="XEZ34" s="25"/>
      <c r="XFA34" s="25"/>
      <c r="XFB34" s="25"/>
      <c r="XFC34" s="25"/>
      <c r="XFD34" s="26"/>
    </row>
    <row r="35" s="1" customFormat="1" ht="26" customHeight="1" spans="1:16384">
      <c r="A35" s="12"/>
      <c r="B35" s="17" t="s">
        <v>70</v>
      </c>
      <c r="C35" s="12"/>
      <c r="D35" s="17" t="s">
        <v>69</v>
      </c>
      <c r="E35" s="17">
        <v>33</v>
      </c>
      <c r="F35" s="12" t="s">
        <v>20</v>
      </c>
      <c r="G35" s="12">
        <v>33</v>
      </c>
      <c r="H35" s="12">
        <v>200</v>
      </c>
      <c r="I35" s="12" t="s">
        <v>48</v>
      </c>
      <c r="J35" s="24">
        <v>1</v>
      </c>
      <c r="K35" s="12">
        <f t="shared" si="4"/>
        <v>6600</v>
      </c>
      <c r="L35" s="12">
        <f t="shared" si="3"/>
        <v>6600</v>
      </c>
      <c r="M35" s="12"/>
      <c r="N35" s="12"/>
      <c r="O35" s="12"/>
      <c r="XEX35" s="25"/>
      <c r="XEY35" s="25"/>
      <c r="XEZ35" s="25"/>
      <c r="XFA35" s="25"/>
      <c r="XFB35" s="25"/>
      <c r="XFC35" s="25"/>
      <c r="XFD35" s="26"/>
    </row>
    <row r="36" s="1" customFormat="1" ht="26" customHeight="1" spans="1:16384">
      <c r="A36" s="12"/>
      <c r="B36" s="17" t="s">
        <v>71</v>
      </c>
      <c r="C36" s="12"/>
      <c r="D36" s="17" t="s">
        <v>52</v>
      </c>
      <c r="E36" s="17">
        <v>16</v>
      </c>
      <c r="F36" s="12" t="s">
        <v>24</v>
      </c>
      <c r="G36" s="12">
        <v>16</v>
      </c>
      <c r="H36" s="12">
        <v>240</v>
      </c>
      <c r="I36" s="12" t="s">
        <v>48</v>
      </c>
      <c r="J36" s="24">
        <v>1</v>
      </c>
      <c r="K36" s="12">
        <f t="shared" si="4"/>
        <v>3840</v>
      </c>
      <c r="L36" s="12">
        <f t="shared" si="3"/>
        <v>3840</v>
      </c>
      <c r="M36" s="12"/>
      <c r="N36" s="12"/>
      <c r="O36" s="12"/>
      <c r="XEX36" s="25"/>
      <c r="XEY36" s="25"/>
      <c r="XEZ36" s="25"/>
      <c r="XFA36" s="25"/>
      <c r="XFB36" s="25"/>
      <c r="XFC36" s="25"/>
      <c r="XFD36" s="26"/>
    </row>
    <row r="37" s="1" customFormat="1" ht="26" customHeight="1" spans="1:16384">
      <c r="A37" s="12"/>
      <c r="B37" s="17" t="s">
        <v>72</v>
      </c>
      <c r="C37" s="12"/>
      <c r="D37" s="17" t="s">
        <v>63</v>
      </c>
      <c r="E37" s="17">
        <v>20</v>
      </c>
      <c r="F37" s="12" t="s">
        <v>24</v>
      </c>
      <c r="G37" s="12">
        <v>20</v>
      </c>
      <c r="H37" s="12">
        <v>240</v>
      </c>
      <c r="I37" s="12" t="s">
        <v>48</v>
      </c>
      <c r="J37" s="24">
        <v>1</v>
      </c>
      <c r="K37" s="12">
        <f t="shared" si="4"/>
        <v>4800</v>
      </c>
      <c r="L37" s="12">
        <f t="shared" si="3"/>
        <v>4800</v>
      </c>
      <c r="M37" s="12"/>
      <c r="N37" s="12"/>
      <c r="O37" s="12"/>
      <c r="XEX37" s="25"/>
      <c r="XEY37" s="25"/>
      <c r="XEZ37" s="25"/>
      <c r="XFA37" s="25"/>
      <c r="XFB37" s="25"/>
      <c r="XFC37" s="25"/>
      <c r="XFD37" s="26"/>
    </row>
    <row r="38" s="1" customFormat="1" ht="26" customHeight="1" spans="1:16384">
      <c r="A38" s="12"/>
      <c r="B38" s="17" t="s">
        <v>73</v>
      </c>
      <c r="C38" s="12"/>
      <c r="D38" s="17" t="s">
        <v>63</v>
      </c>
      <c r="E38" s="17">
        <v>15</v>
      </c>
      <c r="F38" s="12" t="s">
        <v>24</v>
      </c>
      <c r="G38" s="12">
        <v>15</v>
      </c>
      <c r="H38" s="12">
        <v>240</v>
      </c>
      <c r="I38" s="12" t="s">
        <v>48</v>
      </c>
      <c r="J38" s="24">
        <v>1</v>
      </c>
      <c r="K38" s="12">
        <f t="shared" si="4"/>
        <v>3600</v>
      </c>
      <c r="L38" s="12">
        <f t="shared" si="3"/>
        <v>3600</v>
      </c>
      <c r="M38" s="12"/>
      <c r="N38" s="12"/>
      <c r="O38" s="12"/>
      <c r="XEX38" s="25"/>
      <c r="XEY38" s="25"/>
      <c r="XEZ38" s="25"/>
      <c r="XFA38" s="25"/>
      <c r="XFB38" s="25"/>
      <c r="XFC38" s="25"/>
      <c r="XFD38" s="26"/>
    </row>
    <row r="39" s="1" customFormat="1" ht="26" customHeight="1" spans="1:16384">
      <c r="A39" s="12"/>
      <c r="B39" s="17" t="s">
        <v>74</v>
      </c>
      <c r="C39" s="12"/>
      <c r="D39" s="17" t="s">
        <v>75</v>
      </c>
      <c r="E39" s="17">
        <v>19</v>
      </c>
      <c r="F39" s="12" t="s">
        <v>24</v>
      </c>
      <c r="G39" s="12">
        <v>19</v>
      </c>
      <c r="H39" s="12">
        <v>240</v>
      </c>
      <c r="I39" s="12" t="s">
        <v>48</v>
      </c>
      <c r="J39" s="24">
        <v>1</v>
      </c>
      <c r="K39" s="12">
        <f t="shared" si="4"/>
        <v>4560</v>
      </c>
      <c r="L39" s="12">
        <f t="shared" si="3"/>
        <v>4560</v>
      </c>
      <c r="M39" s="12"/>
      <c r="N39" s="12"/>
      <c r="O39" s="12"/>
      <c r="XEX39" s="25"/>
      <c r="XEY39" s="25"/>
      <c r="XEZ39" s="25"/>
      <c r="XFA39" s="25"/>
      <c r="XFB39" s="25"/>
      <c r="XFC39" s="25"/>
      <c r="XFD39" s="26"/>
    </row>
    <row r="40" s="1" customFormat="1" ht="26" customHeight="1" spans="1:16384">
      <c r="A40" s="12"/>
      <c r="B40" s="17" t="s">
        <v>76</v>
      </c>
      <c r="C40" s="12"/>
      <c r="D40" s="17" t="s">
        <v>75</v>
      </c>
      <c r="E40" s="17">
        <v>9</v>
      </c>
      <c r="F40" s="12" t="s">
        <v>24</v>
      </c>
      <c r="G40" s="12">
        <v>9</v>
      </c>
      <c r="H40" s="12">
        <v>240</v>
      </c>
      <c r="I40" s="12" t="s">
        <v>48</v>
      </c>
      <c r="J40" s="24">
        <v>1</v>
      </c>
      <c r="K40" s="12">
        <f t="shared" si="4"/>
        <v>2160</v>
      </c>
      <c r="L40" s="12">
        <f t="shared" si="3"/>
        <v>2160</v>
      </c>
      <c r="M40" s="12"/>
      <c r="N40" s="12"/>
      <c r="O40" s="12"/>
      <c r="XEX40" s="25"/>
      <c r="XEY40" s="25"/>
      <c r="XEZ40" s="25"/>
      <c r="XFA40" s="25"/>
      <c r="XFB40" s="25"/>
      <c r="XFC40" s="25"/>
      <c r="XFD40" s="26"/>
    </row>
    <row r="41" s="1" customFormat="1" ht="26" customHeight="1" spans="1:16384">
      <c r="A41" s="12"/>
      <c r="B41" s="17" t="s">
        <v>77</v>
      </c>
      <c r="C41" s="12"/>
      <c r="D41" s="17" t="s">
        <v>75</v>
      </c>
      <c r="E41" s="17">
        <v>20</v>
      </c>
      <c r="F41" s="12" t="s">
        <v>24</v>
      </c>
      <c r="G41" s="12">
        <v>20</v>
      </c>
      <c r="H41" s="12">
        <v>240</v>
      </c>
      <c r="I41" s="12" t="s">
        <v>48</v>
      </c>
      <c r="J41" s="24">
        <v>1</v>
      </c>
      <c r="K41" s="12">
        <f t="shared" si="4"/>
        <v>4800</v>
      </c>
      <c r="L41" s="12">
        <f t="shared" si="3"/>
        <v>4800</v>
      </c>
      <c r="M41" s="12"/>
      <c r="N41" s="12"/>
      <c r="O41" s="12"/>
      <c r="XEX41" s="25"/>
      <c r="XEY41" s="25"/>
      <c r="XEZ41" s="25"/>
      <c r="XFA41" s="25"/>
      <c r="XFB41" s="25"/>
      <c r="XFC41" s="25"/>
      <c r="XFD41" s="26"/>
    </row>
    <row r="42" s="1" customFormat="1" ht="20" customHeight="1" spans="1:16384">
      <c r="A42" s="12"/>
      <c r="B42" s="17" t="s">
        <v>78</v>
      </c>
      <c r="C42" s="12"/>
      <c r="D42" s="17" t="s">
        <v>52</v>
      </c>
      <c r="E42" s="17">
        <v>34</v>
      </c>
      <c r="F42" s="12" t="s">
        <v>20</v>
      </c>
      <c r="G42" s="12">
        <v>14</v>
      </c>
      <c r="H42" s="12">
        <v>200</v>
      </c>
      <c r="I42" s="12" t="s">
        <v>48</v>
      </c>
      <c r="J42" s="24">
        <v>1</v>
      </c>
      <c r="K42" s="12">
        <f t="shared" si="4"/>
        <v>2800</v>
      </c>
      <c r="L42" s="12">
        <f>K42+K43</f>
        <v>7600</v>
      </c>
      <c r="M42" s="12"/>
      <c r="N42" s="12"/>
      <c r="O42" s="12"/>
      <c r="XEX42" s="25"/>
      <c r="XEY42" s="25"/>
      <c r="XEZ42" s="25"/>
      <c r="XFA42" s="25"/>
      <c r="XFB42" s="25"/>
      <c r="XFC42" s="25"/>
      <c r="XFD42" s="26"/>
    </row>
    <row r="43" s="1" customFormat="1" ht="20" customHeight="1" spans="1:16384">
      <c r="A43" s="12"/>
      <c r="B43" s="17"/>
      <c r="C43" s="12"/>
      <c r="D43" s="17"/>
      <c r="E43" s="17"/>
      <c r="F43" s="12" t="s">
        <v>24</v>
      </c>
      <c r="G43" s="12">
        <v>20</v>
      </c>
      <c r="H43" s="12">
        <v>240</v>
      </c>
      <c r="I43" s="12" t="s">
        <v>48</v>
      </c>
      <c r="J43" s="24">
        <v>1</v>
      </c>
      <c r="K43" s="12">
        <f t="shared" si="4"/>
        <v>4800</v>
      </c>
      <c r="L43" s="12"/>
      <c r="M43" s="12"/>
      <c r="N43" s="12"/>
      <c r="O43" s="12"/>
      <c r="XEX43" s="25"/>
      <c r="XEY43" s="25"/>
      <c r="XEZ43" s="25"/>
      <c r="XFA43" s="25"/>
      <c r="XFB43" s="25"/>
      <c r="XFC43" s="25"/>
      <c r="XFD43" s="26"/>
    </row>
    <row r="44" s="1" customFormat="1" ht="22" customHeight="1" spans="1:16384">
      <c r="A44" s="12"/>
      <c r="B44" s="17" t="s">
        <v>79</v>
      </c>
      <c r="C44" s="12"/>
      <c r="D44" s="17" t="s">
        <v>63</v>
      </c>
      <c r="E44" s="17">
        <v>36</v>
      </c>
      <c r="F44" s="12" t="s">
        <v>24</v>
      </c>
      <c r="G44" s="12">
        <v>36</v>
      </c>
      <c r="H44" s="12">
        <v>240</v>
      </c>
      <c r="I44" s="12" t="s">
        <v>48</v>
      </c>
      <c r="J44" s="24">
        <v>1</v>
      </c>
      <c r="K44" s="12">
        <f t="shared" si="4"/>
        <v>8640</v>
      </c>
      <c r="L44" s="12">
        <f t="shared" ref="L44:L51" si="5">G44*H44</f>
        <v>8640</v>
      </c>
      <c r="M44" s="12"/>
      <c r="N44" s="12"/>
      <c r="O44" s="12"/>
      <c r="XEX44" s="25"/>
      <c r="XEY44" s="25"/>
      <c r="XEZ44" s="25"/>
      <c r="XFA44" s="25"/>
      <c r="XFB44" s="25"/>
      <c r="XFC44" s="25"/>
      <c r="XFD44" s="26"/>
    </row>
    <row r="45" s="1" customFormat="1" ht="22" customHeight="1" spans="1:16384">
      <c r="A45" s="12"/>
      <c r="B45" s="17" t="s">
        <v>80</v>
      </c>
      <c r="C45" s="12"/>
      <c r="D45" s="17" t="s">
        <v>58</v>
      </c>
      <c r="E45" s="17">
        <v>12</v>
      </c>
      <c r="F45" s="12" t="s">
        <v>24</v>
      </c>
      <c r="G45" s="12">
        <v>12</v>
      </c>
      <c r="H45" s="12">
        <v>240</v>
      </c>
      <c r="I45" s="12" t="s">
        <v>48</v>
      </c>
      <c r="J45" s="24">
        <v>1</v>
      </c>
      <c r="K45" s="12">
        <f t="shared" si="4"/>
        <v>2880</v>
      </c>
      <c r="L45" s="12">
        <f t="shared" si="5"/>
        <v>2880</v>
      </c>
      <c r="M45" s="12"/>
      <c r="N45" s="12"/>
      <c r="O45" s="12"/>
      <c r="XEX45" s="25"/>
      <c r="XEY45" s="25"/>
      <c r="XEZ45" s="25"/>
      <c r="XFA45" s="25"/>
      <c r="XFB45" s="25"/>
      <c r="XFC45" s="25"/>
      <c r="XFD45" s="26"/>
    </row>
    <row r="46" s="1" customFormat="1" ht="22" customHeight="1" spans="1:16384">
      <c r="A46" s="12"/>
      <c r="B46" s="17" t="s">
        <v>81</v>
      </c>
      <c r="C46" s="12"/>
      <c r="D46" s="17" t="s">
        <v>69</v>
      </c>
      <c r="E46" s="17">
        <v>13</v>
      </c>
      <c r="F46" s="12" t="s">
        <v>24</v>
      </c>
      <c r="G46" s="12">
        <v>13</v>
      </c>
      <c r="H46" s="12">
        <v>240</v>
      </c>
      <c r="I46" s="12" t="s">
        <v>48</v>
      </c>
      <c r="J46" s="24">
        <v>1</v>
      </c>
      <c r="K46" s="12">
        <f t="shared" si="4"/>
        <v>3120</v>
      </c>
      <c r="L46" s="12">
        <f t="shared" si="5"/>
        <v>3120</v>
      </c>
      <c r="M46" s="12"/>
      <c r="N46" s="12"/>
      <c r="O46" s="12"/>
      <c r="XEX46" s="25"/>
      <c r="XEY46" s="25"/>
      <c r="XEZ46" s="25"/>
      <c r="XFA46" s="25"/>
      <c r="XFB46" s="25"/>
      <c r="XFC46" s="25"/>
      <c r="XFD46" s="26"/>
    </row>
    <row r="47" s="1" customFormat="1" ht="22" customHeight="1" spans="1:16384">
      <c r="A47" s="12"/>
      <c r="B47" s="17" t="s">
        <v>82</v>
      </c>
      <c r="C47" s="12"/>
      <c r="D47" s="17" t="s">
        <v>63</v>
      </c>
      <c r="E47" s="17">
        <v>28</v>
      </c>
      <c r="F47" s="12" t="s">
        <v>20</v>
      </c>
      <c r="G47" s="12">
        <v>28</v>
      </c>
      <c r="H47" s="12">
        <v>200</v>
      </c>
      <c r="I47" s="12" t="s">
        <v>48</v>
      </c>
      <c r="J47" s="24">
        <v>1</v>
      </c>
      <c r="K47" s="12">
        <f t="shared" si="4"/>
        <v>5600</v>
      </c>
      <c r="L47" s="12">
        <f t="shared" si="5"/>
        <v>5600</v>
      </c>
      <c r="M47" s="12"/>
      <c r="N47" s="12"/>
      <c r="O47" s="12"/>
      <c r="XEX47" s="25"/>
      <c r="XEY47" s="25"/>
      <c r="XEZ47" s="25"/>
      <c r="XFA47" s="25"/>
      <c r="XFB47" s="25"/>
      <c r="XFC47" s="25"/>
      <c r="XFD47" s="26"/>
    </row>
    <row r="48" s="1" customFormat="1" ht="22" customHeight="1" spans="1:16384">
      <c r="A48" s="12"/>
      <c r="B48" s="17" t="s">
        <v>83</v>
      </c>
      <c r="C48" s="12"/>
      <c r="D48" s="17" t="s">
        <v>65</v>
      </c>
      <c r="E48" s="17">
        <v>15</v>
      </c>
      <c r="F48" s="12" t="s">
        <v>20</v>
      </c>
      <c r="G48" s="12">
        <v>15</v>
      </c>
      <c r="H48" s="12">
        <v>200</v>
      </c>
      <c r="I48" s="12" t="s">
        <v>48</v>
      </c>
      <c r="J48" s="24">
        <v>1</v>
      </c>
      <c r="K48" s="12">
        <f t="shared" si="4"/>
        <v>3000</v>
      </c>
      <c r="L48" s="12">
        <f t="shared" si="5"/>
        <v>3000</v>
      </c>
      <c r="M48" s="12"/>
      <c r="N48" s="12"/>
      <c r="O48" s="12"/>
      <c r="XEX48" s="25"/>
      <c r="XEY48" s="25"/>
      <c r="XEZ48" s="25"/>
      <c r="XFA48" s="25"/>
      <c r="XFB48" s="25"/>
      <c r="XFC48" s="25"/>
      <c r="XFD48" s="26"/>
    </row>
    <row r="49" s="1" customFormat="1" ht="22" customHeight="1" spans="1:16384">
      <c r="A49" s="12"/>
      <c r="B49" s="17" t="s">
        <v>84</v>
      </c>
      <c r="C49" s="12"/>
      <c r="D49" s="17" t="s">
        <v>52</v>
      </c>
      <c r="E49" s="17">
        <v>38</v>
      </c>
      <c r="F49" s="12" t="s">
        <v>20</v>
      </c>
      <c r="G49" s="12">
        <v>38</v>
      </c>
      <c r="H49" s="12">
        <v>200</v>
      </c>
      <c r="I49" s="12" t="s">
        <v>48</v>
      </c>
      <c r="J49" s="24">
        <v>1</v>
      </c>
      <c r="K49" s="12">
        <f t="shared" si="4"/>
        <v>7600</v>
      </c>
      <c r="L49" s="12">
        <f t="shared" si="5"/>
        <v>7600</v>
      </c>
      <c r="M49" s="12"/>
      <c r="N49" s="12"/>
      <c r="O49" s="12"/>
      <c r="XEX49" s="25"/>
      <c r="XEY49" s="25"/>
      <c r="XEZ49" s="25"/>
      <c r="XFA49" s="25"/>
      <c r="XFB49" s="25"/>
      <c r="XFC49" s="25"/>
      <c r="XFD49" s="26"/>
    </row>
    <row r="50" s="1" customFormat="1" ht="22" customHeight="1" spans="1:16384">
      <c r="A50" s="12"/>
      <c r="B50" s="17" t="s">
        <v>85</v>
      </c>
      <c r="C50" s="12"/>
      <c r="D50" s="17" t="s">
        <v>63</v>
      </c>
      <c r="E50" s="17">
        <v>37</v>
      </c>
      <c r="F50" s="12" t="s">
        <v>20</v>
      </c>
      <c r="G50" s="12">
        <v>37</v>
      </c>
      <c r="H50" s="12">
        <v>200</v>
      </c>
      <c r="I50" s="12" t="s">
        <v>48</v>
      </c>
      <c r="J50" s="24">
        <v>1</v>
      </c>
      <c r="K50" s="12">
        <f t="shared" si="4"/>
        <v>7400</v>
      </c>
      <c r="L50" s="12">
        <f t="shared" si="5"/>
        <v>7400</v>
      </c>
      <c r="M50" s="12"/>
      <c r="N50" s="12"/>
      <c r="O50" s="12"/>
      <c r="XEX50" s="25"/>
      <c r="XEY50" s="25"/>
      <c r="XEZ50" s="25"/>
      <c r="XFA50" s="25"/>
      <c r="XFB50" s="25"/>
      <c r="XFC50" s="25"/>
      <c r="XFD50" s="26"/>
    </row>
    <row r="51" s="1" customFormat="1" ht="22" customHeight="1" spans="1:16384">
      <c r="A51" s="12"/>
      <c r="B51" s="17" t="s">
        <v>86</v>
      </c>
      <c r="C51" s="12"/>
      <c r="D51" s="17" t="s">
        <v>63</v>
      </c>
      <c r="E51" s="17">
        <v>32</v>
      </c>
      <c r="F51" s="12" t="s">
        <v>20</v>
      </c>
      <c r="G51" s="12">
        <v>32</v>
      </c>
      <c r="H51" s="12">
        <v>200</v>
      </c>
      <c r="I51" s="12" t="s">
        <v>48</v>
      </c>
      <c r="J51" s="24">
        <v>1</v>
      </c>
      <c r="K51" s="12">
        <f t="shared" si="4"/>
        <v>6400</v>
      </c>
      <c r="L51" s="12">
        <f t="shared" si="5"/>
        <v>6400</v>
      </c>
      <c r="M51" s="12"/>
      <c r="N51" s="12"/>
      <c r="O51" s="12"/>
      <c r="XEX51" s="25"/>
      <c r="XEY51" s="25"/>
      <c r="XEZ51" s="25"/>
      <c r="XFA51" s="25"/>
      <c r="XFB51" s="25"/>
      <c r="XFC51" s="25"/>
      <c r="XFD51" s="26"/>
    </row>
    <row r="52" s="1" customFormat="1" ht="20" customHeight="1" spans="1:16384">
      <c r="A52" s="12"/>
      <c r="B52" s="17" t="s">
        <v>87</v>
      </c>
      <c r="C52" s="12"/>
      <c r="D52" s="17" t="s">
        <v>67</v>
      </c>
      <c r="E52" s="17">
        <v>20</v>
      </c>
      <c r="F52" s="12" t="s">
        <v>20</v>
      </c>
      <c r="G52" s="12">
        <v>19</v>
      </c>
      <c r="H52" s="12">
        <v>200</v>
      </c>
      <c r="I52" s="12" t="s">
        <v>48</v>
      </c>
      <c r="J52" s="24">
        <v>1</v>
      </c>
      <c r="K52" s="12">
        <f t="shared" si="4"/>
        <v>3800</v>
      </c>
      <c r="L52" s="12">
        <f>K52+K53</f>
        <v>4080</v>
      </c>
      <c r="M52" s="12"/>
      <c r="N52" s="12"/>
      <c r="O52" s="12"/>
      <c r="XEX52" s="25"/>
      <c r="XEY52" s="25"/>
      <c r="XEZ52" s="25"/>
      <c r="XFA52" s="25"/>
      <c r="XFB52" s="25"/>
      <c r="XFC52" s="25"/>
      <c r="XFD52" s="26"/>
    </row>
    <row r="53" s="1" customFormat="1" ht="20" customHeight="1" spans="1:16384">
      <c r="A53" s="12"/>
      <c r="B53" s="17"/>
      <c r="C53" s="12"/>
      <c r="D53" s="17"/>
      <c r="E53" s="17"/>
      <c r="F53" s="12" t="s">
        <v>25</v>
      </c>
      <c r="G53" s="12">
        <v>1</v>
      </c>
      <c r="H53" s="12">
        <v>280</v>
      </c>
      <c r="I53" s="12" t="s">
        <v>48</v>
      </c>
      <c r="J53" s="24">
        <v>1</v>
      </c>
      <c r="K53" s="12">
        <f t="shared" si="4"/>
        <v>280</v>
      </c>
      <c r="L53" s="12"/>
      <c r="M53" s="12"/>
      <c r="N53" s="12"/>
      <c r="O53" s="12"/>
      <c r="XEX53" s="25"/>
      <c r="XEY53" s="25"/>
      <c r="XEZ53" s="25"/>
      <c r="XFA53" s="25"/>
      <c r="XFB53" s="25"/>
      <c r="XFC53" s="25"/>
      <c r="XFD53" s="26"/>
    </row>
    <row r="54" s="1" customFormat="1" ht="20" customHeight="1" spans="1:16384">
      <c r="A54" s="12"/>
      <c r="B54" s="17" t="s">
        <v>88</v>
      </c>
      <c r="C54" s="12"/>
      <c r="D54" s="12" t="s">
        <v>89</v>
      </c>
      <c r="E54" s="17">
        <v>9</v>
      </c>
      <c r="F54" s="12" t="s">
        <v>20</v>
      </c>
      <c r="G54" s="12">
        <v>8</v>
      </c>
      <c r="H54" s="12">
        <v>200</v>
      </c>
      <c r="I54" s="12" t="s">
        <v>48</v>
      </c>
      <c r="J54" s="24">
        <v>1</v>
      </c>
      <c r="K54" s="12">
        <f t="shared" si="4"/>
        <v>1600</v>
      </c>
      <c r="L54" s="12">
        <f>K54+K55</f>
        <v>1880</v>
      </c>
      <c r="M54" s="12"/>
      <c r="N54" s="12"/>
      <c r="O54" s="12"/>
      <c r="XEX54" s="25"/>
      <c r="XEY54" s="25"/>
      <c r="XEZ54" s="25"/>
      <c r="XFA54" s="25"/>
      <c r="XFB54" s="25"/>
      <c r="XFC54" s="25"/>
      <c r="XFD54" s="26"/>
    </row>
    <row r="55" s="1" customFormat="1" ht="20" customHeight="1" spans="1:16384">
      <c r="A55" s="12"/>
      <c r="B55" s="17"/>
      <c r="C55" s="12"/>
      <c r="D55" s="12"/>
      <c r="E55" s="17"/>
      <c r="F55" s="12" t="s">
        <v>61</v>
      </c>
      <c r="G55" s="12">
        <v>1</v>
      </c>
      <c r="H55" s="12">
        <v>280</v>
      </c>
      <c r="I55" s="12" t="s">
        <v>48</v>
      </c>
      <c r="J55" s="24">
        <v>1</v>
      </c>
      <c r="K55" s="12">
        <f t="shared" si="4"/>
        <v>280</v>
      </c>
      <c r="L55" s="12"/>
      <c r="M55" s="12"/>
      <c r="N55" s="12"/>
      <c r="O55" s="12"/>
      <c r="XEX55" s="25"/>
      <c r="XEY55" s="25"/>
      <c r="XEZ55" s="25"/>
      <c r="XFA55" s="25"/>
      <c r="XFB55" s="25"/>
      <c r="XFC55" s="25"/>
      <c r="XFD55" s="26"/>
    </row>
    <row r="56" s="1" customFormat="1" ht="32" customHeight="1" spans="1:16384">
      <c r="A56" s="12" t="s">
        <v>90</v>
      </c>
      <c r="B56" s="12" t="s">
        <v>91</v>
      </c>
      <c r="C56" s="17" t="s">
        <v>46</v>
      </c>
      <c r="D56" s="12" t="s">
        <v>65</v>
      </c>
      <c r="E56" s="12">
        <v>26</v>
      </c>
      <c r="F56" s="12" t="s">
        <v>24</v>
      </c>
      <c r="G56" s="12">
        <v>26</v>
      </c>
      <c r="H56" s="12">
        <v>240</v>
      </c>
      <c r="I56" s="12" t="s">
        <v>48</v>
      </c>
      <c r="J56" s="24">
        <v>1</v>
      </c>
      <c r="K56" s="12">
        <f t="shared" si="4"/>
        <v>6240</v>
      </c>
      <c r="L56" s="12">
        <f t="shared" ref="L56:L60" si="6">G56*H56</f>
        <v>6240</v>
      </c>
      <c r="M56" s="12">
        <f>L56+L57+L58+L59+L60+L61+L63+L64+L65+L66+L67+L68+L69+L70+L71+L73+L75+L76</f>
        <v>133240</v>
      </c>
      <c r="N56" s="12" t="s">
        <v>92</v>
      </c>
      <c r="O56" s="12" t="s">
        <v>93</v>
      </c>
      <c r="XEX56" s="25"/>
      <c r="XEY56" s="25"/>
      <c r="XEZ56" s="25"/>
      <c r="XFA56" s="25"/>
      <c r="XFB56" s="25"/>
      <c r="XFC56" s="25"/>
      <c r="XFD56" s="26"/>
    </row>
    <row r="57" s="1" customFormat="1" ht="32" customHeight="1" spans="1:16384">
      <c r="A57" s="12"/>
      <c r="B57" s="12" t="s">
        <v>94</v>
      </c>
      <c r="C57" s="17"/>
      <c r="D57" s="12" t="s">
        <v>65</v>
      </c>
      <c r="E57" s="12">
        <v>16</v>
      </c>
      <c r="F57" s="12" t="s">
        <v>24</v>
      </c>
      <c r="G57" s="12">
        <v>16</v>
      </c>
      <c r="H57" s="12">
        <v>240</v>
      </c>
      <c r="I57" s="12" t="s">
        <v>48</v>
      </c>
      <c r="J57" s="24">
        <v>1</v>
      </c>
      <c r="K57" s="12">
        <f t="shared" si="4"/>
        <v>3840</v>
      </c>
      <c r="L57" s="12">
        <f t="shared" si="6"/>
        <v>3840</v>
      </c>
      <c r="M57" s="12"/>
      <c r="N57" s="12"/>
      <c r="O57" s="12"/>
      <c r="XEX57" s="25"/>
      <c r="XEY57" s="25"/>
      <c r="XEZ57" s="25"/>
      <c r="XFA57" s="25"/>
      <c r="XFB57" s="25"/>
      <c r="XFC57" s="25"/>
      <c r="XFD57" s="26"/>
    </row>
    <row r="58" s="1" customFormat="1" ht="32" customHeight="1" spans="1:16384">
      <c r="A58" s="12"/>
      <c r="B58" s="12" t="s">
        <v>95</v>
      </c>
      <c r="C58" s="17"/>
      <c r="D58" s="12" t="s">
        <v>65</v>
      </c>
      <c r="E58" s="12">
        <v>29</v>
      </c>
      <c r="F58" s="12" t="s">
        <v>24</v>
      </c>
      <c r="G58" s="12">
        <v>29</v>
      </c>
      <c r="H58" s="12">
        <v>240</v>
      </c>
      <c r="I58" s="12" t="s">
        <v>48</v>
      </c>
      <c r="J58" s="24">
        <v>1</v>
      </c>
      <c r="K58" s="12">
        <f t="shared" si="4"/>
        <v>6960</v>
      </c>
      <c r="L58" s="12">
        <f t="shared" si="6"/>
        <v>6960</v>
      </c>
      <c r="M58" s="12"/>
      <c r="N58" s="12"/>
      <c r="O58" s="12"/>
      <c r="XEX58" s="25"/>
      <c r="XEY58" s="25"/>
      <c r="XEZ58" s="25"/>
      <c r="XFA58" s="25"/>
      <c r="XFB58" s="25"/>
      <c r="XFC58" s="25"/>
      <c r="XFD58" s="26"/>
    </row>
    <row r="59" s="1" customFormat="1" ht="32" customHeight="1" spans="1:16384">
      <c r="A59" s="12"/>
      <c r="B59" s="12" t="s">
        <v>96</v>
      </c>
      <c r="C59" s="17"/>
      <c r="D59" s="12" t="s">
        <v>65</v>
      </c>
      <c r="E59" s="12">
        <v>22</v>
      </c>
      <c r="F59" s="12" t="s">
        <v>24</v>
      </c>
      <c r="G59" s="12">
        <v>22</v>
      </c>
      <c r="H59" s="12">
        <v>240</v>
      </c>
      <c r="I59" s="12" t="s">
        <v>48</v>
      </c>
      <c r="J59" s="24">
        <v>1</v>
      </c>
      <c r="K59" s="12">
        <f t="shared" si="4"/>
        <v>5280</v>
      </c>
      <c r="L59" s="12">
        <f t="shared" si="6"/>
        <v>5280</v>
      </c>
      <c r="M59" s="12"/>
      <c r="N59" s="12"/>
      <c r="O59" s="12"/>
      <c r="XEX59" s="25"/>
      <c r="XEY59" s="25"/>
      <c r="XEZ59" s="25"/>
      <c r="XFA59" s="25"/>
      <c r="XFB59" s="25"/>
      <c r="XFC59" s="25"/>
      <c r="XFD59" s="26"/>
    </row>
    <row r="60" s="1" customFormat="1" ht="32" customHeight="1" spans="1:16384">
      <c r="A60" s="12"/>
      <c r="B60" s="12" t="s">
        <v>97</v>
      </c>
      <c r="C60" s="17"/>
      <c r="D60" s="12" t="s">
        <v>65</v>
      </c>
      <c r="E60" s="12">
        <v>17</v>
      </c>
      <c r="F60" s="12" t="s">
        <v>24</v>
      </c>
      <c r="G60" s="12">
        <v>17</v>
      </c>
      <c r="H60" s="12">
        <v>240</v>
      </c>
      <c r="I60" s="12" t="s">
        <v>48</v>
      </c>
      <c r="J60" s="24">
        <v>1</v>
      </c>
      <c r="K60" s="12">
        <f t="shared" si="4"/>
        <v>4080</v>
      </c>
      <c r="L60" s="12">
        <f t="shared" si="6"/>
        <v>4080</v>
      </c>
      <c r="M60" s="12"/>
      <c r="N60" s="12"/>
      <c r="O60" s="12"/>
      <c r="XEX60" s="25"/>
      <c r="XEY60" s="25"/>
      <c r="XEZ60" s="25"/>
      <c r="XFA60" s="25"/>
      <c r="XFB60" s="25"/>
      <c r="XFC60" s="25"/>
      <c r="XFD60" s="26"/>
    </row>
    <row r="61" s="1" customFormat="1" ht="32" customHeight="1" spans="1:16384">
      <c r="A61" s="12"/>
      <c r="B61" s="12" t="s">
        <v>98</v>
      </c>
      <c r="C61" s="17"/>
      <c r="D61" s="12" t="s">
        <v>65</v>
      </c>
      <c r="E61" s="12">
        <v>15</v>
      </c>
      <c r="F61" s="12" t="s">
        <v>20</v>
      </c>
      <c r="G61" s="12">
        <v>8</v>
      </c>
      <c r="H61" s="12">
        <v>200</v>
      </c>
      <c r="I61" s="12" t="s">
        <v>48</v>
      </c>
      <c r="J61" s="24">
        <v>1</v>
      </c>
      <c r="K61" s="12">
        <f t="shared" si="4"/>
        <v>1600</v>
      </c>
      <c r="L61" s="10">
        <f>K61+K62</f>
        <v>3280</v>
      </c>
      <c r="M61" s="12"/>
      <c r="N61" s="12"/>
      <c r="O61" s="12"/>
      <c r="XEX61" s="25"/>
      <c r="XEY61" s="25"/>
      <c r="XEZ61" s="25"/>
      <c r="XFA61" s="25"/>
      <c r="XFB61" s="25"/>
      <c r="XFC61" s="25"/>
      <c r="XFD61" s="26"/>
    </row>
    <row r="62" s="1" customFormat="1" ht="32" customHeight="1" spans="1:16384">
      <c r="A62" s="12"/>
      <c r="B62" s="12"/>
      <c r="C62" s="17"/>
      <c r="D62" s="12"/>
      <c r="E62" s="12"/>
      <c r="F62" s="12" t="s">
        <v>24</v>
      </c>
      <c r="G62" s="12">
        <v>7</v>
      </c>
      <c r="H62" s="12">
        <v>240</v>
      </c>
      <c r="I62" s="12" t="s">
        <v>48</v>
      </c>
      <c r="J62" s="24">
        <v>1</v>
      </c>
      <c r="K62" s="12">
        <f t="shared" si="4"/>
        <v>1680</v>
      </c>
      <c r="L62" s="15"/>
      <c r="M62" s="12"/>
      <c r="N62" s="12"/>
      <c r="O62" s="12"/>
      <c r="XEX62" s="25"/>
      <c r="XEY62" s="25"/>
      <c r="XEZ62" s="25"/>
      <c r="XFA62" s="25"/>
      <c r="XFB62" s="25"/>
      <c r="XFC62" s="25"/>
      <c r="XFD62" s="26"/>
    </row>
    <row r="63" s="1" customFormat="1" ht="32" customHeight="1" spans="1:16384">
      <c r="A63" s="12"/>
      <c r="B63" s="12" t="s">
        <v>99</v>
      </c>
      <c r="C63" s="17"/>
      <c r="D63" s="12" t="s">
        <v>65</v>
      </c>
      <c r="E63" s="12">
        <v>30</v>
      </c>
      <c r="F63" s="12" t="s">
        <v>24</v>
      </c>
      <c r="G63" s="12">
        <v>30</v>
      </c>
      <c r="H63" s="12">
        <v>240</v>
      </c>
      <c r="I63" s="12" t="s">
        <v>48</v>
      </c>
      <c r="J63" s="24">
        <v>1</v>
      </c>
      <c r="K63" s="12">
        <f t="shared" si="4"/>
        <v>7200</v>
      </c>
      <c r="L63" s="12">
        <f t="shared" ref="L63:L70" si="7">G63*H63</f>
        <v>7200</v>
      </c>
      <c r="M63" s="12"/>
      <c r="N63" s="12"/>
      <c r="O63" s="12"/>
      <c r="XEX63" s="25"/>
      <c r="XEY63" s="25"/>
      <c r="XEZ63" s="25"/>
      <c r="XFA63" s="25"/>
      <c r="XFB63" s="25"/>
      <c r="XFC63" s="25"/>
      <c r="XFD63" s="26"/>
    </row>
    <row r="64" s="1" customFormat="1" ht="32" customHeight="1" spans="1:16384">
      <c r="A64" s="12"/>
      <c r="B64" s="12" t="s">
        <v>100</v>
      </c>
      <c r="C64" s="17"/>
      <c r="D64" s="12" t="s">
        <v>65</v>
      </c>
      <c r="E64" s="12">
        <v>26</v>
      </c>
      <c r="F64" s="12" t="s">
        <v>24</v>
      </c>
      <c r="G64" s="12">
        <v>26</v>
      </c>
      <c r="H64" s="12">
        <v>240</v>
      </c>
      <c r="I64" s="12" t="s">
        <v>48</v>
      </c>
      <c r="J64" s="24">
        <v>1</v>
      </c>
      <c r="K64" s="12">
        <f t="shared" si="4"/>
        <v>6240</v>
      </c>
      <c r="L64" s="12">
        <f t="shared" si="7"/>
        <v>6240</v>
      </c>
      <c r="M64" s="12"/>
      <c r="N64" s="12"/>
      <c r="O64" s="12"/>
      <c r="XEX64" s="25"/>
      <c r="XEY64" s="25"/>
      <c r="XEZ64" s="25"/>
      <c r="XFA64" s="25"/>
      <c r="XFB64" s="25"/>
      <c r="XFC64" s="25"/>
      <c r="XFD64" s="26"/>
    </row>
    <row r="65" s="1" customFormat="1" ht="32" customHeight="1" spans="1:16384">
      <c r="A65" s="12"/>
      <c r="B65" s="12" t="s">
        <v>101</v>
      </c>
      <c r="C65" s="17"/>
      <c r="D65" s="12" t="s">
        <v>65</v>
      </c>
      <c r="E65" s="12">
        <v>56</v>
      </c>
      <c r="F65" s="12" t="s">
        <v>24</v>
      </c>
      <c r="G65" s="12">
        <v>56</v>
      </c>
      <c r="H65" s="12">
        <v>240</v>
      </c>
      <c r="I65" s="12" t="s">
        <v>48</v>
      </c>
      <c r="J65" s="24">
        <v>1</v>
      </c>
      <c r="K65" s="12">
        <f t="shared" si="4"/>
        <v>13440</v>
      </c>
      <c r="L65" s="12">
        <f t="shared" si="7"/>
        <v>13440</v>
      </c>
      <c r="M65" s="12"/>
      <c r="N65" s="12"/>
      <c r="O65" s="12"/>
      <c r="XEX65" s="25"/>
      <c r="XEY65" s="25"/>
      <c r="XEZ65" s="25"/>
      <c r="XFA65" s="25"/>
      <c r="XFB65" s="25"/>
      <c r="XFC65" s="25"/>
      <c r="XFD65" s="26"/>
    </row>
    <row r="66" s="1" customFormat="1" ht="32" customHeight="1" spans="1:16384">
      <c r="A66" s="12"/>
      <c r="B66" s="12" t="s">
        <v>102</v>
      </c>
      <c r="C66" s="17"/>
      <c r="D66" s="12" t="s">
        <v>65</v>
      </c>
      <c r="E66" s="12">
        <v>30</v>
      </c>
      <c r="F66" s="12" t="s">
        <v>24</v>
      </c>
      <c r="G66" s="12">
        <v>30</v>
      </c>
      <c r="H66" s="12">
        <v>240</v>
      </c>
      <c r="I66" s="12" t="s">
        <v>48</v>
      </c>
      <c r="J66" s="24">
        <v>1</v>
      </c>
      <c r="K66" s="12">
        <f t="shared" si="4"/>
        <v>7200</v>
      </c>
      <c r="L66" s="12">
        <f t="shared" si="7"/>
        <v>7200</v>
      </c>
      <c r="M66" s="12"/>
      <c r="N66" s="12"/>
      <c r="O66" s="12"/>
      <c r="XEX66" s="25"/>
      <c r="XEY66" s="25"/>
      <c r="XEZ66" s="25"/>
      <c r="XFA66" s="25"/>
      <c r="XFB66" s="25"/>
      <c r="XFC66" s="25"/>
      <c r="XFD66" s="26"/>
    </row>
    <row r="67" s="1" customFormat="1" ht="32" customHeight="1" spans="1:16384">
      <c r="A67" s="12"/>
      <c r="B67" s="12" t="s">
        <v>103</v>
      </c>
      <c r="C67" s="17"/>
      <c r="D67" s="12" t="s">
        <v>65</v>
      </c>
      <c r="E67" s="12">
        <v>53</v>
      </c>
      <c r="F67" s="12" t="s">
        <v>24</v>
      </c>
      <c r="G67" s="12">
        <v>53</v>
      </c>
      <c r="H67" s="12">
        <v>240</v>
      </c>
      <c r="I67" s="12" t="s">
        <v>48</v>
      </c>
      <c r="J67" s="24">
        <v>1</v>
      </c>
      <c r="K67" s="12">
        <f t="shared" si="4"/>
        <v>12720</v>
      </c>
      <c r="L67" s="12">
        <f t="shared" si="7"/>
        <v>12720</v>
      </c>
      <c r="M67" s="12"/>
      <c r="N67" s="12"/>
      <c r="O67" s="12"/>
      <c r="XEX67" s="25"/>
      <c r="XEY67" s="25"/>
      <c r="XEZ67" s="25"/>
      <c r="XFA67" s="25"/>
      <c r="XFB67" s="25"/>
      <c r="XFC67" s="25"/>
      <c r="XFD67" s="26"/>
    </row>
    <row r="68" s="1" customFormat="1" ht="32" customHeight="1" spans="1:16384">
      <c r="A68" s="12"/>
      <c r="B68" s="12" t="s">
        <v>104</v>
      </c>
      <c r="C68" s="17"/>
      <c r="D68" s="12" t="s">
        <v>65</v>
      </c>
      <c r="E68" s="12">
        <v>50</v>
      </c>
      <c r="F68" s="12" t="s">
        <v>24</v>
      </c>
      <c r="G68" s="12">
        <v>50</v>
      </c>
      <c r="H68" s="12">
        <v>240</v>
      </c>
      <c r="I68" s="12" t="s">
        <v>48</v>
      </c>
      <c r="J68" s="24">
        <v>1</v>
      </c>
      <c r="K68" s="12">
        <f t="shared" si="4"/>
        <v>12000</v>
      </c>
      <c r="L68" s="12">
        <f t="shared" si="7"/>
        <v>12000</v>
      </c>
      <c r="M68" s="12"/>
      <c r="N68" s="12"/>
      <c r="O68" s="12"/>
      <c r="XEX68" s="25"/>
      <c r="XEY68" s="25"/>
      <c r="XEZ68" s="25"/>
      <c r="XFA68" s="25"/>
      <c r="XFB68" s="25"/>
      <c r="XFC68" s="25"/>
      <c r="XFD68" s="26"/>
    </row>
    <row r="69" s="1" customFormat="1" ht="32" customHeight="1" spans="1:16384">
      <c r="A69" s="12"/>
      <c r="B69" s="12" t="s">
        <v>105</v>
      </c>
      <c r="C69" s="17"/>
      <c r="D69" s="12" t="s">
        <v>106</v>
      </c>
      <c r="E69" s="12">
        <v>22</v>
      </c>
      <c r="F69" s="12" t="s">
        <v>20</v>
      </c>
      <c r="G69" s="12">
        <v>22</v>
      </c>
      <c r="H69" s="12">
        <v>200</v>
      </c>
      <c r="I69" s="12" t="s">
        <v>48</v>
      </c>
      <c r="J69" s="24">
        <v>1</v>
      </c>
      <c r="K69" s="12">
        <f t="shared" si="4"/>
        <v>4400</v>
      </c>
      <c r="L69" s="12">
        <f t="shared" si="7"/>
        <v>4400</v>
      </c>
      <c r="M69" s="12"/>
      <c r="N69" s="12"/>
      <c r="O69" s="12"/>
      <c r="XEX69" s="25"/>
      <c r="XEY69" s="25"/>
      <c r="XEZ69" s="25"/>
      <c r="XFA69" s="25"/>
      <c r="XFB69" s="25"/>
      <c r="XFC69" s="25"/>
      <c r="XFD69" s="26"/>
    </row>
    <row r="70" s="1" customFormat="1" ht="32" customHeight="1" spans="1:16384">
      <c r="A70" s="12"/>
      <c r="B70" s="12" t="s">
        <v>107</v>
      </c>
      <c r="C70" s="17"/>
      <c r="D70" s="12" t="s">
        <v>106</v>
      </c>
      <c r="E70" s="12">
        <v>23</v>
      </c>
      <c r="F70" s="12" t="s">
        <v>20</v>
      </c>
      <c r="G70" s="12">
        <v>23</v>
      </c>
      <c r="H70" s="12">
        <v>200</v>
      </c>
      <c r="I70" s="12" t="s">
        <v>48</v>
      </c>
      <c r="J70" s="24">
        <v>1</v>
      </c>
      <c r="K70" s="12">
        <f t="shared" si="4"/>
        <v>4600</v>
      </c>
      <c r="L70" s="12">
        <f t="shared" si="7"/>
        <v>4600</v>
      </c>
      <c r="M70" s="12"/>
      <c r="N70" s="12"/>
      <c r="O70" s="12"/>
      <c r="XEX70" s="25"/>
      <c r="XEY70" s="25"/>
      <c r="XEZ70" s="25"/>
      <c r="XFA70" s="25"/>
      <c r="XFB70" s="25"/>
      <c r="XFC70" s="25"/>
      <c r="XFD70" s="26"/>
    </row>
    <row r="71" s="1" customFormat="1" ht="32" customHeight="1" spans="1:16384">
      <c r="A71" s="12"/>
      <c r="B71" s="12" t="s">
        <v>108</v>
      </c>
      <c r="C71" s="17"/>
      <c r="D71" s="12" t="s">
        <v>65</v>
      </c>
      <c r="E71" s="10">
        <v>46</v>
      </c>
      <c r="F71" s="12" t="s">
        <v>20</v>
      </c>
      <c r="G71" s="12">
        <v>30</v>
      </c>
      <c r="H71" s="12">
        <v>200</v>
      </c>
      <c r="I71" s="12" t="s">
        <v>48</v>
      </c>
      <c r="J71" s="24">
        <v>1</v>
      </c>
      <c r="K71" s="12">
        <f t="shared" si="4"/>
        <v>6000</v>
      </c>
      <c r="L71" s="10">
        <f>K71+K72</f>
        <v>9840</v>
      </c>
      <c r="M71" s="12"/>
      <c r="N71" s="12"/>
      <c r="O71" s="12"/>
      <c r="XEX71" s="25"/>
      <c r="XEY71" s="25"/>
      <c r="XEZ71" s="25"/>
      <c r="XFA71" s="25"/>
      <c r="XFB71" s="25"/>
      <c r="XFC71" s="25"/>
      <c r="XFD71" s="26"/>
    </row>
    <row r="72" s="1" customFormat="1" ht="32" customHeight="1" spans="1:16384">
      <c r="A72" s="12"/>
      <c r="B72" s="12"/>
      <c r="C72" s="17"/>
      <c r="D72" s="12"/>
      <c r="E72" s="15"/>
      <c r="F72" s="12" t="s">
        <v>24</v>
      </c>
      <c r="G72" s="12">
        <v>16</v>
      </c>
      <c r="H72" s="12">
        <v>240</v>
      </c>
      <c r="I72" s="12" t="s">
        <v>48</v>
      </c>
      <c r="J72" s="24">
        <v>1</v>
      </c>
      <c r="K72" s="12">
        <f t="shared" si="4"/>
        <v>3840</v>
      </c>
      <c r="L72" s="15"/>
      <c r="M72" s="12"/>
      <c r="N72" s="12"/>
      <c r="O72" s="12"/>
      <c r="XEX72" s="25"/>
      <c r="XEY72" s="25"/>
      <c r="XEZ72" s="25"/>
      <c r="XFA72" s="25"/>
      <c r="XFB72" s="25"/>
      <c r="XFC72" s="25"/>
      <c r="XFD72" s="26"/>
    </row>
    <row r="73" s="1" customFormat="1" ht="32" customHeight="1" spans="1:16384">
      <c r="A73" s="12"/>
      <c r="B73" s="12" t="s">
        <v>109</v>
      </c>
      <c r="C73" s="17"/>
      <c r="D73" s="10" t="s">
        <v>110</v>
      </c>
      <c r="E73" s="10">
        <v>63</v>
      </c>
      <c r="F73" s="12" t="s">
        <v>20</v>
      </c>
      <c r="G73" s="12">
        <v>60</v>
      </c>
      <c r="H73" s="12">
        <v>200</v>
      </c>
      <c r="I73" s="12" t="s">
        <v>48</v>
      </c>
      <c r="J73" s="24">
        <v>1</v>
      </c>
      <c r="K73" s="12">
        <f t="shared" si="4"/>
        <v>12000</v>
      </c>
      <c r="L73" s="10">
        <f>K73+K74</f>
        <v>12720</v>
      </c>
      <c r="M73" s="12"/>
      <c r="N73" s="12"/>
      <c r="O73" s="12"/>
      <c r="XEX73" s="25"/>
      <c r="XEY73" s="25"/>
      <c r="XEZ73" s="25"/>
      <c r="XFA73" s="25"/>
      <c r="XFB73" s="25"/>
      <c r="XFC73" s="25"/>
      <c r="XFD73" s="26"/>
    </row>
    <row r="74" s="1" customFormat="1" ht="32" customHeight="1" spans="1:16384">
      <c r="A74" s="12"/>
      <c r="B74" s="12"/>
      <c r="C74" s="17"/>
      <c r="D74" s="15"/>
      <c r="E74" s="15"/>
      <c r="F74" s="12" t="s">
        <v>24</v>
      </c>
      <c r="G74" s="12">
        <v>3</v>
      </c>
      <c r="H74" s="12">
        <v>240</v>
      </c>
      <c r="I74" s="12" t="s">
        <v>48</v>
      </c>
      <c r="J74" s="24">
        <v>1</v>
      </c>
      <c r="K74" s="12">
        <f t="shared" si="4"/>
        <v>720</v>
      </c>
      <c r="L74" s="15"/>
      <c r="M74" s="12"/>
      <c r="N74" s="12"/>
      <c r="O74" s="12"/>
      <c r="XEX74" s="25"/>
      <c r="XEY74" s="25"/>
      <c r="XEZ74" s="25"/>
      <c r="XFA74" s="25"/>
      <c r="XFB74" s="25"/>
      <c r="XFC74" s="25"/>
      <c r="XFD74" s="26"/>
    </row>
    <row r="75" s="1" customFormat="1" ht="32" customHeight="1" spans="1:16384">
      <c r="A75" s="12"/>
      <c r="B75" s="12" t="s">
        <v>111</v>
      </c>
      <c r="C75" s="17"/>
      <c r="D75" s="12" t="s">
        <v>112</v>
      </c>
      <c r="E75" s="12">
        <v>40</v>
      </c>
      <c r="F75" s="12" t="s">
        <v>20</v>
      </c>
      <c r="G75" s="12">
        <v>40</v>
      </c>
      <c r="H75" s="12">
        <v>200</v>
      </c>
      <c r="I75" s="12" t="s">
        <v>48</v>
      </c>
      <c r="J75" s="24">
        <v>1</v>
      </c>
      <c r="K75" s="12">
        <f t="shared" si="4"/>
        <v>8000</v>
      </c>
      <c r="L75" s="12">
        <f>G75*H75</f>
        <v>8000</v>
      </c>
      <c r="M75" s="12"/>
      <c r="N75" s="12"/>
      <c r="O75" s="12"/>
      <c r="XEX75" s="25"/>
      <c r="XEY75" s="25"/>
      <c r="XEZ75" s="25"/>
      <c r="XFA75" s="25"/>
      <c r="XFB75" s="25"/>
      <c r="XFC75" s="25"/>
      <c r="XFD75" s="26"/>
    </row>
    <row r="76" s="1" customFormat="1" ht="32" customHeight="1" spans="1:16384">
      <c r="A76" s="12"/>
      <c r="B76" s="12" t="s">
        <v>113</v>
      </c>
      <c r="C76" s="17"/>
      <c r="D76" s="12" t="s">
        <v>110</v>
      </c>
      <c r="E76" s="12">
        <v>26</v>
      </c>
      <c r="F76" s="12" t="s">
        <v>20</v>
      </c>
      <c r="G76" s="12">
        <v>26</v>
      </c>
      <c r="H76" s="12">
        <v>200</v>
      </c>
      <c r="I76" s="12" t="s">
        <v>48</v>
      </c>
      <c r="J76" s="24">
        <v>1</v>
      </c>
      <c r="K76" s="12">
        <f t="shared" si="4"/>
        <v>5200</v>
      </c>
      <c r="L76" s="12">
        <f>G76*H76</f>
        <v>5200</v>
      </c>
      <c r="M76" s="12"/>
      <c r="N76" s="12"/>
      <c r="O76" s="12"/>
      <c r="XEX76" s="25"/>
      <c r="XEY76" s="25"/>
      <c r="XEZ76" s="25"/>
      <c r="XFA76" s="25"/>
      <c r="XFB76" s="25"/>
      <c r="XFC76" s="25"/>
      <c r="XFD76" s="26"/>
    </row>
    <row r="77" s="1" customFormat="1" ht="31" customHeight="1" spans="1:16384">
      <c r="A77" s="10" t="s">
        <v>114</v>
      </c>
      <c r="B77" s="12" t="s">
        <v>115</v>
      </c>
      <c r="C77" s="10" t="s">
        <v>46</v>
      </c>
      <c r="D77" s="12" t="s">
        <v>116</v>
      </c>
      <c r="E77" s="10">
        <v>63</v>
      </c>
      <c r="F77" s="12" t="s">
        <v>24</v>
      </c>
      <c r="G77" s="12">
        <v>32</v>
      </c>
      <c r="H77" s="12">
        <v>240</v>
      </c>
      <c r="I77" s="12" t="s">
        <v>48</v>
      </c>
      <c r="J77" s="24">
        <v>1</v>
      </c>
      <c r="K77" s="12">
        <f t="shared" si="4"/>
        <v>7680</v>
      </c>
      <c r="L77" s="11">
        <f t="shared" ref="L77:L81" si="8">K77+K78</f>
        <v>16360</v>
      </c>
      <c r="M77" s="10">
        <f>L77+L79+L81+L83</f>
        <v>51040</v>
      </c>
      <c r="N77" s="10" t="s">
        <v>117</v>
      </c>
      <c r="O77" s="10" t="s">
        <v>118</v>
      </c>
      <c r="XEX77" s="25"/>
      <c r="XEY77" s="25"/>
      <c r="XEZ77" s="25"/>
      <c r="XFA77" s="25"/>
      <c r="XFB77" s="25"/>
      <c r="XFC77" s="25"/>
      <c r="XFD77" s="26"/>
    </row>
    <row r="78" s="1" customFormat="1" ht="33" customHeight="1" spans="1:16384">
      <c r="A78" s="13"/>
      <c r="B78" s="12"/>
      <c r="C78" s="13"/>
      <c r="D78" s="12"/>
      <c r="E78" s="15"/>
      <c r="F78" s="12" t="s">
        <v>25</v>
      </c>
      <c r="G78" s="12">
        <v>31</v>
      </c>
      <c r="H78" s="12">
        <v>280</v>
      </c>
      <c r="I78" s="12" t="s">
        <v>48</v>
      </c>
      <c r="J78" s="24">
        <v>1</v>
      </c>
      <c r="K78" s="12">
        <f t="shared" si="4"/>
        <v>8680</v>
      </c>
      <c r="L78" s="16"/>
      <c r="M78" s="13"/>
      <c r="N78" s="13"/>
      <c r="O78" s="13"/>
      <c r="XEX78" s="25"/>
      <c r="XEY78" s="25"/>
      <c r="XEZ78" s="25"/>
      <c r="XFA78" s="25"/>
      <c r="XFB78" s="25"/>
      <c r="XFC78" s="25"/>
      <c r="XFD78" s="26"/>
    </row>
    <row r="79" s="1" customFormat="1" ht="33" customHeight="1" spans="1:16384">
      <c r="A79" s="13"/>
      <c r="B79" s="10" t="s">
        <v>119</v>
      </c>
      <c r="C79" s="13"/>
      <c r="D79" s="10" t="s">
        <v>120</v>
      </c>
      <c r="E79" s="13">
        <v>27</v>
      </c>
      <c r="F79" s="12" t="s">
        <v>24</v>
      </c>
      <c r="G79" s="12">
        <v>22</v>
      </c>
      <c r="H79" s="12">
        <v>240</v>
      </c>
      <c r="I79" s="12" t="s">
        <v>48</v>
      </c>
      <c r="J79" s="24">
        <v>1</v>
      </c>
      <c r="K79" s="12">
        <f t="shared" si="4"/>
        <v>5280</v>
      </c>
      <c r="L79" s="14">
        <f t="shared" si="8"/>
        <v>6680</v>
      </c>
      <c r="M79" s="13"/>
      <c r="N79" s="13"/>
      <c r="O79" s="13"/>
      <c r="XEX79" s="25"/>
      <c r="XEY79" s="25"/>
      <c r="XEZ79" s="25"/>
      <c r="XFA79" s="25"/>
      <c r="XFB79" s="25"/>
      <c r="XFC79" s="25"/>
      <c r="XFD79" s="26"/>
    </row>
    <row r="80" s="1" customFormat="1" ht="33" customHeight="1" spans="1:16384">
      <c r="A80" s="13"/>
      <c r="B80" s="15"/>
      <c r="C80" s="13"/>
      <c r="D80" s="15"/>
      <c r="E80" s="15"/>
      <c r="F80" s="12" t="s">
        <v>25</v>
      </c>
      <c r="G80" s="12">
        <v>5</v>
      </c>
      <c r="H80" s="12">
        <v>280</v>
      </c>
      <c r="I80" s="12" t="s">
        <v>48</v>
      </c>
      <c r="J80" s="24">
        <v>1</v>
      </c>
      <c r="K80" s="12">
        <f t="shared" si="4"/>
        <v>1400</v>
      </c>
      <c r="L80" s="16"/>
      <c r="M80" s="13"/>
      <c r="N80" s="13"/>
      <c r="O80" s="13"/>
      <c r="XEX80" s="25"/>
      <c r="XEY80" s="25"/>
      <c r="XEZ80" s="25"/>
      <c r="XFA80" s="25"/>
      <c r="XFB80" s="25"/>
      <c r="XFC80" s="25"/>
      <c r="XFD80" s="26"/>
    </row>
    <row r="81" s="1" customFormat="1" ht="33" customHeight="1" spans="1:16384">
      <c r="A81" s="13"/>
      <c r="B81" s="13" t="s">
        <v>121</v>
      </c>
      <c r="C81" s="13"/>
      <c r="D81" s="10" t="s">
        <v>122</v>
      </c>
      <c r="E81" s="13">
        <v>91</v>
      </c>
      <c r="F81" s="12" t="s">
        <v>24</v>
      </c>
      <c r="G81" s="12">
        <v>47</v>
      </c>
      <c r="H81" s="12">
        <v>240</v>
      </c>
      <c r="I81" s="12" t="s">
        <v>48</v>
      </c>
      <c r="J81" s="24">
        <v>1</v>
      </c>
      <c r="K81" s="12">
        <f t="shared" si="4"/>
        <v>11280</v>
      </c>
      <c r="L81" s="14">
        <f t="shared" si="8"/>
        <v>23600</v>
      </c>
      <c r="M81" s="13"/>
      <c r="N81" s="13"/>
      <c r="O81" s="13"/>
      <c r="XEX81" s="25"/>
      <c r="XEY81" s="25"/>
      <c r="XEZ81" s="25"/>
      <c r="XFA81" s="25"/>
      <c r="XFB81" s="25"/>
      <c r="XFC81" s="25"/>
      <c r="XFD81" s="26"/>
    </row>
    <row r="82" s="1" customFormat="1" ht="33" customHeight="1" spans="1:16384">
      <c r="A82" s="13"/>
      <c r="B82" s="15"/>
      <c r="C82" s="13"/>
      <c r="D82" s="15"/>
      <c r="E82" s="15"/>
      <c r="F82" s="12" t="s">
        <v>25</v>
      </c>
      <c r="G82" s="12">
        <v>44</v>
      </c>
      <c r="H82" s="12">
        <v>280</v>
      </c>
      <c r="I82" s="12" t="s">
        <v>48</v>
      </c>
      <c r="J82" s="24">
        <v>1</v>
      </c>
      <c r="K82" s="12">
        <f t="shared" si="4"/>
        <v>12320</v>
      </c>
      <c r="L82" s="16"/>
      <c r="M82" s="13"/>
      <c r="N82" s="13"/>
      <c r="O82" s="13"/>
      <c r="XEX82" s="25"/>
      <c r="XEY82" s="25"/>
      <c r="XEZ82" s="25"/>
      <c r="XFA82" s="25"/>
      <c r="XFB82" s="25"/>
      <c r="XFC82" s="25"/>
      <c r="XFD82" s="26"/>
    </row>
    <row r="83" s="1" customFormat="1" ht="33" customHeight="1" spans="1:16384">
      <c r="A83" s="13"/>
      <c r="B83" s="13" t="s">
        <v>123</v>
      </c>
      <c r="C83" s="13"/>
      <c r="D83" s="10" t="s">
        <v>124</v>
      </c>
      <c r="E83" s="13">
        <v>18</v>
      </c>
      <c r="F83" s="12" t="s">
        <v>24</v>
      </c>
      <c r="G83" s="12">
        <v>16</v>
      </c>
      <c r="H83" s="12">
        <v>240</v>
      </c>
      <c r="I83" s="12" t="s">
        <v>48</v>
      </c>
      <c r="J83" s="24">
        <v>1</v>
      </c>
      <c r="K83" s="12">
        <f t="shared" si="4"/>
        <v>3840</v>
      </c>
      <c r="L83" s="14">
        <f>K83+K84</f>
        <v>4400</v>
      </c>
      <c r="M83" s="13"/>
      <c r="N83" s="13"/>
      <c r="O83" s="13"/>
      <c r="XEX83" s="25"/>
      <c r="XEY83" s="25"/>
      <c r="XEZ83" s="25"/>
      <c r="XFA83" s="25"/>
      <c r="XFB83" s="25"/>
      <c r="XFC83" s="25"/>
      <c r="XFD83" s="26"/>
    </row>
    <row r="84" s="1" customFormat="1" ht="33" customHeight="1" spans="1:16384">
      <c r="A84" s="15"/>
      <c r="B84" s="15"/>
      <c r="C84" s="13"/>
      <c r="D84" s="15"/>
      <c r="E84" s="15"/>
      <c r="F84" s="12" t="s">
        <v>25</v>
      </c>
      <c r="G84" s="12">
        <v>2</v>
      </c>
      <c r="H84" s="12">
        <v>280</v>
      </c>
      <c r="I84" s="12" t="s">
        <v>48</v>
      </c>
      <c r="J84" s="24">
        <v>1</v>
      </c>
      <c r="K84" s="12">
        <f t="shared" si="4"/>
        <v>560</v>
      </c>
      <c r="L84" s="16"/>
      <c r="M84" s="13"/>
      <c r="N84" s="13"/>
      <c r="O84" s="13"/>
      <c r="XEX84" s="25"/>
      <c r="XEY84" s="25"/>
      <c r="XEZ84" s="25"/>
      <c r="XFA84" s="25"/>
      <c r="XFB84" s="25"/>
      <c r="XFC84" s="25"/>
      <c r="XFD84" s="26"/>
    </row>
    <row r="85" s="1" customFormat="1" ht="66" customHeight="1" spans="1:16384">
      <c r="A85" s="12" t="s">
        <v>125</v>
      </c>
      <c r="B85" s="17" t="s">
        <v>126</v>
      </c>
      <c r="C85" s="10" t="s">
        <v>46</v>
      </c>
      <c r="D85" s="17" t="s">
        <v>127</v>
      </c>
      <c r="E85" s="17">
        <v>42</v>
      </c>
      <c r="F85" s="12" t="s">
        <v>20</v>
      </c>
      <c r="G85" s="12">
        <v>42</v>
      </c>
      <c r="H85" s="12">
        <v>200</v>
      </c>
      <c r="I85" s="12" t="s">
        <v>48</v>
      </c>
      <c r="J85" s="24">
        <v>1</v>
      </c>
      <c r="K85" s="12">
        <f t="shared" si="4"/>
        <v>8400</v>
      </c>
      <c r="L85" s="17">
        <f t="shared" ref="L85:L106" si="9">G85*H85</f>
        <v>8400</v>
      </c>
      <c r="M85" s="11">
        <f>G85*H85</f>
        <v>8400</v>
      </c>
      <c r="N85" s="10" t="s">
        <v>128</v>
      </c>
      <c r="O85" s="10" t="s">
        <v>129</v>
      </c>
      <c r="XEX85" s="25"/>
      <c r="XEY85" s="25"/>
      <c r="XEZ85" s="25"/>
      <c r="XFA85" s="25"/>
      <c r="XFB85" s="25"/>
      <c r="XFC85" s="25"/>
      <c r="XFD85" s="26"/>
    </row>
    <row r="86" s="1" customFormat="1" ht="31" customHeight="1" spans="1:16384">
      <c r="A86" s="10" t="s">
        <v>130</v>
      </c>
      <c r="B86" s="17" t="s">
        <v>131</v>
      </c>
      <c r="C86" s="10" t="s">
        <v>46</v>
      </c>
      <c r="D86" s="17" t="s">
        <v>127</v>
      </c>
      <c r="E86" s="17">
        <v>26</v>
      </c>
      <c r="F86" s="12" t="s">
        <v>20</v>
      </c>
      <c r="G86" s="12">
        <v>26</v>
      </c>
      <c r="H86" s="12">
        <v>200</v>
      </c>
      <c r="I86" s="12" t="s">
        <v>48</v>
      </c>
      <c r="J86" s="24">
        <v>1</v>
      </c>
      <c r="K86" s="12">
        <f t="shared" si="4"/>
        <v>5200</v>
      </c>
      <c r="L86" s="17">
        <f t="shared" si="9"/>
        <v>5200</v>
      </c>
      <c r="M86" s="10">
        <f>L86+L87+L88+L89+L90+L91+L92+L93+L94+L95</f>
        <v>30240</v>
      </c>
      <c r="N86" s="10" t="s">
        <v>132</v>
      </c>
      <c r="O86" s="10" t="s">
        <v>133</v>
      </c>
      <c r="XEX86" s="25"/>
      <c r="XEY86" s="25"/>
      <c r="XEZ86" s="25"/>
      <c r="XFA86" s="25"/>
      <c r="XFB86" s="25"/>
      <c r="XFC86" s="25"/>
      <c r="XFD86" s="26"/>
    </row>
    <row r="87" s="1" customFormat="1" ht="31" customHeight="1" spans="1:16384">
      <c r="A87" s="13"/>
      <c r="B87" s="17" t="s">
        <v>134</v>
      </c>
      <c r="C87" s="13"/>
      <c r="D87" s="17" t="s">
        <v>127</v>
      </c>
      <c r="E87" s="17">
        <v>9</v>
      </c>
      <c r="F87" s="12" t="s">
        <v>20</v>
      </c>
      <c r="G87" s="12">
        <v>9</v>
      </c>
      <c r="H87" s="12">
        <v>200</v>
      </c>
      <c r="I87" s="12" t="s">
        <v>48</v>
      </c>
      <c r="J87" s="24">
        <v>1</v>
      </c>
      <c r="K87" s="12">
        <f t="shared" si="4"/>
        <v>1800</v>
      </c>
      <c r="L87" s="17">
        <f t="shared" si="9"/>
        <v>1800</v>
      </c>
      <c r="M87" s="13"/>
      <c r="N87" s="13"/>
      <c r="O87" s="13"/>
      <c r="XEX87" s="25"/>
      <c r="XEY87" s="25"/>
      <c r="XEZ87" s="25"/>
      <c r="XFA87" s="25"/>
      <c r="XFB87" s="25"/>
      <c r="XFC87" s="25"/>
      <c r="XFD87" s="26"/>
    </row>
    <row r="88" s="1" customFormat="1" ht="31" customHeight="1" spans="1:16384">
      <c r="A88" s="13"/>
      <c r="B88" s="17" t="s">
        <v>135</v>
      </c>
      <c r="C88" s="13"/>
      <c r="D88" s="17" t="s">
        <v>127</v>
      </c>
      <c r="E88" s="17">
        <v>1</v>
      </c>
      <c r="F88" s="12" t="s">
        <v>24</v>
      </c>
      <c r="G88" s="12">
        <v>1</v>
      </c>
      <c r="H88" s="12">
        <v>240</v>
      </c>
      <c r="I88" s="12" t="s">
        <v>48</v>
      </c>
      <c r="J88" s="24">
        <v>1</v>
      </c>
      <c r="K88" s="12">
        <f t="shared" si="4"/>
        <v>240</v>
      </c>
      <c r="L88" s="17">
        <f t="shared" si="9"/>
        <v>240</v>
      </c>
      <c r="M88" s="13"/>
      <c r="N88" s="13"/>
      <c r="O88" s="13"/>
      <c r="XEX88" s="25"/>
      <c r="XEY88" s="25"/>
      <c r="XEZ88" s="25"/>
      <c r="XFA88" s="25"/>
      <c r="XFB88" s="25"/>
      <c r="XFC88" s="25"/>
      <c r="XFD88" s="26"/>
    </row>
    <row r="89" s="1" customFormat="1" ht="31" customHeight="1" spans="1:16384">
      <c r="A89" s="13"/>
      <c r="B89" s="17" t="s">
        <v>136</v>
      </c>
      <c r="C89" s="13"/>
      <c r="D89" s="17" t="s">
        <v>127</v>
      </c>
      <c r="E89" s="17">
        <v>16</v>
      </c>
      <c r="F89" s="12" t="s">
        <v>20</v>
      </c>
      <c r="G89" s="17">
        <v>16</v>
      </c>
      <c r="H89" s="12">
        <v>200</v>
      </c>
      <c r="I89" s="12" t="s">
        <v>48</v>
      </c>
      <c r="J89" s="24">
        <v>1</v>
      </c>
      <c r="K89" s="12">
        <f t="shared" si="4"/>
        <v>3200</v>
      </c>
      <c r="L89" s="17">
        <f t="shared" si="9"/>
        <v>3200</v>
      </c>
      <c r="M89" s="13"/>
      <c r="N89" s="13"/>
      <c r="O89" s="13"/>
      <c r="XEX89" s="25"/>
      <c r="XEY89" s="25"/>
      <c r="XEZ89" s="25"/>
      <c r="XFA89" s="25"/>
      <c r="XFB89" s="25"/>
      <c r="XFC89" s="25"/>
      <c r="XFD89" s="26"/>
    </row>
    <row r="90" s="1" customFormat="1" ht="31" customHeight="1" spans="1:16384">
      <c r="A90" s="13"/>
      <c r="B90" s="17" t="s">
        <v>137</v>
      </c>
      <c r="C90" s="13"/>
      <c r="D90" s="17" t="s">
        <v>127</v>
      </c>
      <c r="E90" s="17">
        <v>22</v>
      </c>
      <c r="F90" s="12" t="s">
        <v>20</v>
      </c>
      <c r="G90" s="17">
        <v>22</v>
      </c>
      <c r="H90" s="12">
        <v>200</v>
      </c>
      <c r="I90" s="12" t="s">
        <v>48</v>
      </c>
      <c r="J90" s="24">
        <v>1</v>
      </c>
      <c r="K90" s="12">
        <f t="shared" si="4"/>
        <v>4400</v>
      </c>
      <c r="L90" s="17">
        <f t="shared" si="9"/>
        <v>4400</v>
      </c>
      <c r="M90" s="13"/>
      <c r="N90" s="13"/>
      <c r="O90" s="13"/>
      <c r="XEX90" s="25"/>
      <c r="XEY90" s="25"/>
      <c r="XEZ90" s="25"/>
      <c r="XFA90" s="25"/>
      <c r="XFB90" s="25"/>
      <c r="XFC90" s="25"/>
      <c r="XFD90" s="26"/>
    </row>
    <row r="91" s="1" customFormat="1" ht="31" customHeight="1" spans="1:16384">
      <c r="A91" s="13"/>
      <c r="B91" s="17" t="s">
        <v>138</v>
      </c>
      <c r="C91" s="13"/>
      <c r="D91" s="17" t="s">
        <v>127</v>
      </c>
      <c r="E91" s="17">
        <v>16</v>
      </c>
      <c r="F91" s="12" t="s">
        <v>20</v>
      </c>
      <c r="G91" s="17">
        <v>16</v>
      </c>
      <c r="H91" s="12">
        <v>200</v>
      </c>
      <c r="I91" s="12" t="s">
        <v>48</v>
      </c>
      <c r="J91" s="24">
        <v>1</v>
      </c>
      <c r="K91" s="12">
        <f t="shared" si="4"/>
        <v>3200</v>
      </c>
      <c r="L91" s="17">
        <f t="shared" si="9"/>
        <v>3200</v>
      </c>
      <c r="M91" s="13"/>
      <c r="N91" s="13"/>
      <c r="O91" s="13"/>
      <c r="XEX91" s="25"/>
      <c r="XEY91" s="25"/>
      <c r="XEZ91" s="25"/>
      <c r="XFA91" s="25"/>
      <c r="XFB91" s="25"/>
      <c r="XFC91" s="25"/>
      <c r="XFD91" s="26"/>
    </row>
    <row r="92" s="1" customFormat="1" ht="31" customHeight="1" spans="1:16384">
      <c r="A92" s="13"/>
      <c r="B92" s="17" t="s">
        <v>139</v>
      </c>
      <c r="C92" s="13"/>
      <c r="D92" s="17" t="s">
        <v>127</v>
      </c>
      <c r="E92" s="17">
        <v>16</v>
      </c>
      <c r="F92" s="12" t="s">
        <v>20</v>
      </c>
      <c r="G92" s="12">
        <v>16</v>
      </c>
      <c r="H92" s="12">
        <v>200</v>
      </c>
      <c r="I92" s="12" t="s">
        <v>48</v>
      </c>
      <c r="J92" s="24">
        <v>1</v>
      </c>
      <c r="K92" s="12">
        <f t="shared" si="4"/>
        <v>3200</v>
      </c>
      <c r="L92" s="17">
        <f t="shared" si="9"/>
        <v>3200</v>
      </c>
      <c r="M92" s="13"/>
      <c r="N92" s="13"/>
      <c r="O92" s="13"/>
      <c r="XEX92" s="25"/>
      <c r="XEY92" s="25"/>
      <c r="XEZ92" s="25"/>
      <c r="XFA92" s="25"/>
      <c r="XFB92" s="25"/>
      <c r="XFC92" s="25"/>
      <c r="XFD92" s="26"/>
    </row>
    <row r="93" s="1" customFormat="1" ht="31" customHeight="1" spans="1:16384">
      <c r="A93" s="13"/>
      <c r="B93" s="17" t="s">
        <v>140</v>
      </c>
      <c r="C93" s="13"/>
      <c r="D93" s="17" t="s">
        <v>127</v>
      </c>
      <c r="E93" s="17">
        <v>24</v>
      </c>
      <c r="F93" s="12" t="s">
        <v>20</v>
      </c>
      <c r="G93" s="12">
        <v>24</v>
      </c>
      <c r="H93" s="12">
        <v>200</v>
      </c>
      <c r="I93" s="12" t="s">
        <v>48</v>
      </c>
      <c r="J93" s="24">
        <v>1</v>
      </c>
      <c r="K93" s="12">
        <f t="shared" si="4"/>
        <v>4800</v>
      </c>
      <c r="L93" s="17">
        <f t="shared" si="9"/>
        <v>4800</v>
      </c>
      <c r="M93" s="13"/>
      <c r="N93" s="13"/>
      <c r="O93" s="13"/>
      <c r="XEX93" s="25"/>
      <c r="XEY93" s="25"/>
      <c r="XEZ93" s="25"/>
      <c r="XFA93" s="25"/>
      <c r="XFB93" s="25"/>
      <c r="XFC93" s="25"/>
      <c r="XFD93" s="26"/>
    </row>
    <row r="94" s="1" customFormat="1" ht="31" customHeight="1" spans="1:16384">
      <c r="A94" s="13"/>
      <c r="B94" s="17" t="s">
        <v>141</v>
      </c>
      <c r="C94" s="13"/>
      <c r="D94" s="17" t="s">
        <v>127</v>
      </c>
      <c r="E94" s="17">
        <v>14</v>
      </c>
      <c r="F94" s="12" t="s">
        <v>20</v>
      </c>
      <c r="G94" s="12">
        <v>14</v>
      </c>
      <c r="H94" s="12">
        <v>200</v>
      </c>
      <c r="I94" s="12" t="s">
        <v>48</v>
      </c>
      <c r="J94" s="24">
        <v>1</v>
      </c>
      <c r="K94" s="12">
        <f t="shared" si="4"/>
        <v>2800</v>
      </c>
      <c r="L94" s="17">
        <f t="shared" si="9"/>
        <v>2800</v>
      </c>
      <c r="M94" s="13"/>
      <c r="N94" s="13"/>
      <c r="O94" s="13"/>
      <c r="XEX94" s="25"/>
      <c r="XEY94" s="25"/>
      <c r="XEZ94" s="25"/>
      <c r="XFA94" s="25"/>
      <c r="XFB94" s="25"/>
      <c r="XFC94" s="25"/>
      <c r="XFD94" s="26"/>
    </row>
    <row r="95" s="1" customFormat="1" ht="31" customHeight="1" spans="1:16384">
      <c r="A95" s="15"/>
      <c r="B95" s="17" t="s">
        <v>142</v>
      </c>
      <c r="C95" s="15"/>
      <c r="D95" s="17" t="s">
        <v>127</v>
      </c>
      <c r="E95" s="17">
        <v>7</v>
      </c>
      <c r="F95" s="12" t="s">
        <v>20</v>
      </c>
      <c r="G95" s="12">
        <v>7</v>
      </c>
      <c r="H95" s="12">
        <v>200</v>
      </c>
      <c r="I95" s="12" t="s">
        <v>48</v>
      </c>
      <c r="J95" s="24">
        <v>1</v>
      </c>
      <c r="K95" s="12">
        <f t="shared" si="4"/>
        <v>1400</v>
      </c>
      <c r="L95" s="17">
        <f t="shared" si="9"/>
        <v>1400</v>
      </c>
      <c r="M95" s="15"/>
      <c r="N95" s="15"/>
      <c r="O95" s="15"/>
      <c r="XEX95" s="25"/>
      <c r="XEY95" s="25"/>
      <c r="XEZ95" s="25"/>
      <c r="XFA95" s="25"/>
      <c r="XFB95" s="25"/>
      <c r="XFC95" s="25"/>
      <c r="XFD95" s="26"/>
    </row>
    <row r="96" s="1" customFormat="1" ht="41" customHeight="1" spans="1:16383">
      <c r="A96" s="10" t="s">
        <v>143</v>
      </c>
      <c r="B96" s="12" t="s">
        <v>144</v>
      </c>
      <c r="C96" s="10" t="s">
        <v>46</v>
      </c>
      <c r="D96" s="12" t="s">
        <v>145</v>
      </c>
      <c r="E96" s="12">
        <v>127</v>
      </c>
      <c r="F96" s="12" t="s">
        <v>20</v>
      </c>
      <c r="G96" s="12">
        <v>127</v>
      </c>
      <c r="H96" s="12">
        <v>200</v>
      </c>
      <c r="I96" s="12" t="s">
        <v>48</v>
      </c>
      <c r="J96" s="24">
        <v>1</v>
      </c>
      <c r="K96" s="12">
        <f t="shared" ref="K96:K108" si="10">G96*H96</f>
        <v>25400</v>
      </c>
      <c r="L96" s="17">
        <f t="shared" si="9"/>
        <v>25400</v>
      </c>
      <c r="M96" s="10">
        <f>L96+L97+L98+L99+L100+L101+L102+L103+L104+L105</f>
        <v>234600</v>
      </c>
      <c r="N96" s="10" t="s">
        <v>146</v>
      </c>
      <c r="O96" s="27" t="s">
        <v>147</v>
      </c>
      <c r="XEX96" s="3"/>
      <c r="XEY96" s="3"/>
      <c r="XEZ96" s="3"/>
      <c r="XFA96" s="3"/>
      <c r="XFB96" s="3"/>
      <c r="XFC96" s="3"/>
    </row>
    <row r="97" s="1" customFormat="1" ht="30" customHeight="1" spans="1:16383">
      <c r="A97" s="13"/>
      <c r="B97" s="12" t="s">
        <v>148</v>
      </c>
      <c r="C97" s="13"/>
      <c r="D97" s="12" t="s">
        <v>149</v>
      </c>
      <c r="E97" s="12">
        <v>50</v>
      </c>
      <c r="F97" s="12" t="s">
        <v>20</v>
      </c>
      <c r="G97" s="12">
        <v>50</v>
      </c>
      <c r="H97" s="12">
        <v>200</v>
      </c>
      <c r="I97" s="12" t="s">
        <v>48</v>
      </c>
      <c r="J97" s="24">
        <v>1</v>
      </c>
      <c r="K97" s="12">
        <f t="shared" si="10"/>
        <v>10000</v>
      </c>
      <c r="L97" s="17">
        <f t="shared" si="9"/>
        <v>10000</v>
      </c>
      <c r="M97" s="13"/>
      <c r="N97" s="13"/>
      <c r="O97" s="13"/>
      <c r="XEX97" s="3"/>
      <c r="XEY97" s="3"/>
      <c r="XEZ97" s="3"/>
      <c r="XFA97" s="3"/>
      <c r="XFB97" s="3"/>
      <c r="XFC97" s="3"/>
    </row>
    <row r="98" s="1" customFormat="1" ht="30" customHeight="1" spans="1:16383">
      <c r="A98" s="13"/>
      <c r="B98" s="12" t="s">
        <v>150</v>
      </c>
      <c r="C98" s="13"/>
      <c r="D98" s="12" t="s">
        <v>151</v>
      </c>
      <c r="E98" s="12">
        <v>67</v>
      </c>
      <c r="F98" s="12" t="s">
        <v>20</v>
      </c>
      <c r="G98" s="12">
        <v>67</v>
      </c>
      <c r="H98" s="12">
        <v>200</v>
      </c>
      <c r="I98" s="12" t="s">
        <v>48</v>
      </c>
      <c r="J98" s="24">
        <v>1</v>
      </c>
      <c r="K98" s="12">
        <f t="shared" si="10"/>
        <v>13400</v>
      </c>
      <c r="L98" s="17">
        <f t="shared" si="9"/>
        <v>13400</v>
      </c>
      <c r="M98" s="13"/>
      <c r="N98" s="13"/>
      <c r="O98" s="13"/>
      <c r="XEX98" s="3"/>
      <c r="XEY98" s="3"/>
      <c r="XEZ98" s="3"/>
      <c r="XFA98" s="3"/>
      <c r="XFB98" s="3"/>
      <c r="XFC98" s="3"/>
    </row>
    <row r="99" s="1" customFormat="1" ht="30" customHeight="1" spans="1:16383">
      <c r="A99" s="13"/>
      <c r="B99" s="12" t="s">
        <v>152</v>
      </c>
      <c r="C99" s="13"/>
      <c r="D99" s="12" t="s">
        <v>151</v>
      </c>
      <c r="E99" s="12">
        <v>80</v>
      </c>
      <c r="F99" s="12" t="s">
        <v>20</v>
      </c>
      <c r="G99" s="12">
        <v>80</v>
      </c>
      <c r="H99" s="12">
        <v>200</v>
      </c>
      <c r="I99" s="12" t="s">
        <v>48</v>
      </c>
      <c r="J99" s="24">
        <v>1</v>
      </c>
      <c r="K99" s="12">
        <f t="shared" si="10"/>
        <v>16000</v>
      </c>
      <c r="L99" s="17">
        <f t="shared" si="9"/>
        <v>16000</v>
      </c>
      <c r="M99" s="13"/>
      <c r="N99" s="13"/>
      <c r="O99" s="13"/>
      <c r="XEX99" s="3"/>
      <c r="XEY99" s="3"/>
      <c r="XEZ99" s="3"/>
      <c r="XFA99" s="3"/>
      <c r="XFB99" s="3"/>
      <c r="XFC99" s="3"/>
    </row>
    <row r="100" s="1" customFormat="1" ht="30" customHeight="1" spans="1:16383">
      <c r="A100" s="13"/>
      <c r="B100" s="12" t="s">
        <v>153</v>
      </c>
      <c r="C100" s="13"/>
      <c r="D100" s="12" t="s">
        <v>151</v>
      </c>
      <c r="E100" s="12">
        <v>78</v>
      </c>
      <c r="F100" s="12" t="s">
        <v>20</v>
      </c>
      <c r="G100" s="12">
        <v>78</v>
      </c>
      <c r="H100" s="12">
        <v>200</v>
      </c>
      <c r="I100" s="12" t="s">
        <v>48</v>
      </c>
      <c r="J100" s="24">
        <v>1</v>
      </c>
      <c r="K100" s="12">
        <f t="shared" si="10"/>
        <v>15600</v>
      </c>
      <c r="L100" s="17">
        <f t="shared" si="9"/>
        <v>15600</v>
      </c>
      <c r="M100" s="13"/>
      <c r="N100" s="13"/>
      <c r="O100" s="13"/>
      <c r="XEX100" s="3"/>
      <c r="XEY100" s="3"/>
      <c r="XEZ100" s="3"/>
      <c r="XFA100" s="3"/>
      <c r="XFB100" s="3"/>
      <c r="XFC100" s="3"/>
    </row>
    <row r="101" s="1" customFormat="1" ht="39" customHeight="1" spans="1:16383">
      <c r="A101" s="13"/>
      <c r="B101" s="12" t="s">
        <v>154</v>
      </c>
      <c r="C101" s="13"/>
      <c r="D101" s="12" t="s">
        <v>155</v>
      </c>
      <c r="E101" s="12">
        <v>175</v>
      </c>
      <c r="F101" s="12" t="s">
        <v>20</v>
      </c>
      <c r="G101" s="12">
        <v>175</v>
      </c>
      <c r="H101" s="12">
        <v>200</v>
      </c>
      <c r="I101" s="12" t="s">
        <v>48</v>
      </c>
      <c r="J101" s="24">
        <v>1</v>
      </c>
      <c r="K101" s="12">
        <f t="shared" si="10"/>
        <v>35000</v>
      </c>
      <c r="L101" s="17">
        <f t="shared" si="9"/>
        <v>35000</v>
      </c>
      <c r="M101" s="13"/>
      <c r="N101" s="13"/>
      <c r="O101" s="13"/>
      <c r="XEX101" s="3"/>
      <c r="XEY101" s="3"/>
      <c r="XEZ101" s="3"/>
      <c r="XFA101" s="3"/>
      <c r="XFB101" s="3"/>
      <c r="XFC101" s="3"/>
    </row>
    <row r="102" s="1" customFormat="1" ht="43" customHeight="1" spans="1:16383">
      <c r="A102" s="13"/>
      <c r="B102" s="12" t="s">
        <v>156</v>
      </c>
      <c r="C102" s="13"/>
      <c r="D102" s="12" t="s">
        <v>157</v>
      </c>
      <c r="E102" s="12">
        <v>181</v>
      </c>
      <c r="F102" s="12" t="s">
        <v>20</v>
      </c>
      <c r="G102" s="12">
        <v>181</v>
      </c>
      <c r="H102" s="12">
        <v>200</v>
      </c>
      <c r="I102" s="12" t="s">
        <v>48</v>
      </c>
      <c r="J102" s="24">
        <v>1</v>
      </c>
      <c r="K102" s="12">
        <f t="shared" si="10"/>
        <v>36200</v>
      </c>
      <c r="L102" s="17">
        <f t="shared" si="9"/>
        <v>36200</v>
      </c>
      <c r="M102" s="13"/>
      <c r="N102" s="13"/>
      <c r="O102" s="13"/>
      <c r="XEX102" s="3"/>
      <c r="XEY102" s="3"/>
      <c r="XEZ102" s="3"/>
      <c r="XFA102" s="3"/>
      <c r="XFB102" s="3"/>
      <c r="XFC102" s="3"/>
    </row>
    <row r="103" s="1" customFormat="1" ht="30" customHeight="1" spans="1:16383">
      <c r="A103" s="13"/>
      <c r="B103" s="12" t="s">
        <v>158</v>
      </c>
      <c r="C103" s="13"/>
      <c r="D103" s="12" t="s">
        <v>159</v>
      </c>
      <c r="E103" s="12">
        <v>244</v>
      </c>
      <c r="F103" s="12" t="s">
        <v>20</v>
      </c>
      <c r="G103" s="12">
        <v>244</v>
      </c>
      <c r="H103" s="12">
        <v>200</v>
      </c>
      <c r="I103" s="12" t="s">
        <v>48</v>
      </c>
      <c r="J103" s="24">
        <v>1</v>
      </c>
      <c r="K103" s="12">
        <f t="shared" si="10"/>
        <v>48800</v>
      </c>
      <c r="L103" s="17">
        <f t="shared" si="9"/>
        <v>48800</v>
      </c>
      <c r="M103" s="13"/>
      <c r="N103" s="13"/>
      <c r="O103" s="13"/>
      <c r="XEX103" s="3"/>
      <c r="XEY103" s="3"/>
      <c r="XEZ103" s="3"/>
      <c r="XFA103" s="3"/>
      <c r="XFB103" s="3"/>
      <c r="XFC103" s="3"/>
    </row>
    <row r="104" s="1" customFormat="1" ht="30" customHeight="1" spans="1:16383">
      <c r="A104" s="13"/>
      <c r="B104" s="12" t="s">
        <v>160</v>
      </c>
      <c r="C104" s="13"/>
      <c r="D104" s="12" t="s">
        <v>161</v>
      </c>
      <c r="E104" s="12">
        <v>142</v>
      </c>
      <c r="F104" s="12" t="s">
        <v>20</v>
      </c>
      <c r="G104" s="12">
        <v>142</v>
      </c>
      <c r="H104" s="12">
        <v>200</v>
      </c>
      <c r="I104" s="12" t="s">
        <v>48</v>
      </c>
      <c r="J104" s="24">
        <v>1</v>
      </c>
      <c r="K104" s="12">
        <f t="shared" si="10"/>
        <v>28400</v>
      </c>
      <c r="L104" s="17">
        <f t="shared" si="9"/>
        <v>28400</v>
      </c>
      <c r="M104" s="13"/>
      <c r="N104" s="13"/>
      <c r="O104" s="13"/>
      <c r="XEX104" s="3"/>
      <c r="XEY104" s="3"/>
      <c r="XEZ104" s="3"/>
      <c r="XFA104" s="3"/>
      <c r="XFB104" s="3"/>
      <c r="XFC104" s="3"/>
    </row>
    <row r="105" s="1" customFormat="1" ht="41" customHeight="1" spans="1:16384">
      <c r="A105" s="15"/>
      <c r="B105" s="17" t="s">
        <v>162</v>
      </c>
      <c r="C105" s="15"/>
      <c r="D105" s="17" t="s">
        <v>112</v>
      </c>
      <c r="E105" s="17">
        <v>29</v>
      </c>
      <c r="F105" s="12" t="s">
        <v>20</v>
      </c>
      <c r="G105" s="12">
        <v>29</v>
      </c>
      <c r="H105" s="12">
        <v>200</v>
      </c>
      <c r="I105" s="12" t="s">
        <v>48</v>
      </c>
      <c r="J105" s="24">
        <v>1</v>
      </c>
      <c r="K105" s="12">
        <f t="shared" si="10"/>
        <v>5800</v>
      </c>
      <c r="L105" s="17">
        <f t="shared" si="9"/>
        <v>5800</v>
      </c>
      <c r="M105" s="15"/>
      <c r="N105" s="15"/>
      <c r="O105" s="15"/>
      <c r="XEX105" s="25"/>
      <c r="XEY105" s="25"/>
      <c r="XEZ105" s="25"/>
      <c r="XFA105" s="25"/>
      <c r="XFB105" s="25"/>
      <c r="XFC105" s="25"/>
      <c r="XFD105" s="26"/>
    </row>
    <row r="106" s="1" customFormat="1" ht="30" customHeight="1" spans="1:16384">
      <c r="A106" s="12" t="s">
        <v>163</v>
      </c>
      <c r="B106" s="17" t="s">
        <v>164</v>
      </c>
      <c r="C106" s="12" t="s">
        <v>46</v>
      </c>
      <c r="D106" s="17" t="s">
        <v>165</v>
      </c>
      <c r="E106" s="17">
        <v>43</v>
      </c>
      <c r="F106" s="12" t="s">
        <v>20</v>
      </c>
      <c r="G106" s="12">
        <v>43</v>
      </c>
      <c r="H106" s="12">
        <v>200</v>
      </c>
      <c r="I106" s="12" t="s">
        <v>48</v>
      </c>
      <c r="J106" s="24">
        <v>1</v>
      </c>
      <c r="K106" s="12">
        <f t="shared" si="10"/>
        <v>8600</v>
      </c>
      <c r="L106" s="17">
        <f t="shared" si="9"/>
        <v>8600</v>
      </c>
      <c r="M106" s="12">
        <f>G106*H106</f>
        <v>8600</v>
      </c>
      <c r="N106" s="12" t="s">
        <v>166</v>
      </c>
      <c r="O106" s="12" t="s">
        <v>167</v>
      </c>
      <c r="XEX106" s="25"/>
      <c r="XEY106" s="25"/>
      <c r="XEZ106" s="25"/>
      <c r="XFA106" s="25"/>
      <c r="XFB106" s="25"/>
      <c r="XFC106" s="25"/>
      <c r="XFD106" s="26"/>
    </row>
    <row r="107" s="1" customFormat="1" ht="18" customHeight="1" spans="1:16384">
      <c r="A107" s="12" t="s">
        <v>168</v>
      </c>
      <c r="B107" s="10" t="s">
        <v>169</v>
      </c>
      <c r="C107" s="12" t="s">
        <v>46</v>
      </c>
      <c r="D107" s="10" t="s">
        <v>170</v>
      </c>
      <c r="E107" s="10">
        <v>137</v>
      </c>
      <c r="F107" s="12" t="s">
        <v>20</v>
      </c>
      <c r="G107" s="12">
        <v>132</v>
      </c>
      <c r="H107" s="12">
        <v>200</v>
      </c>
      <c r="I107" s="12" t="s">
        <v>48</v>
      </c>
      <c r="J107" s="24">
        <v>1</v>
      </c>
      <c r="K107" s="12">
        <f t="shared" si="10"/>
        <v>26400</v>
      </c>
      <c r="L107" s="11">
        <f>K107+K108</f>
        <v>27600</v>
      </c>
      <c r="M107" s="10">
        <f>K107+K108</f>
        <v>27600</v>
      </c>
      <c r="N107" s="12" t="s">
        <v>171</v>
      </c>
      <c r="O107" s="10" t="s">
        <v>172</v>
      </c>
      <c r="XEX107" s="25"/>
      <c r="XEY107" s="25"/>
      <c r="XEZ107" s="25"/>
      <c r="XFA107" s="25"/>
      <c r="XFB107" s="25"/>
      <c r="XFC107" s="25"/>
      <c r="XFD107" s="26"/>
    </row>
    <row r="108" s="1" customFormat="1" ht="18" customHeight="1" spans="1:16384">
      <c r="A108" s="12"/>
      <c r="B108" s="15"/>
      <c r="C108" s="12"/>
      <c r="D108" s="15"/>
      <c r="E108" s="13"/>
      <c r="F108" s="12" t="s">
        <v>24</v>
      </c>
      <c r="G108" s="12">
        <v>5</v>
      </c>
      <c r="H108" s="12">
        <v>240</v>
      </c>
      <c r="I108" s="12" t="s">
        <v>48</v>
      </c>
      <c r="J108" s="24">
        <v>1</v>
      </c>
      <c r="K108" s="12">
        <f t="shared" si="10"/>
        <v>1200</v>
      </c>
      <c r="L108" s="14"/>
      <c r="M108" s="13"/>
      <c r="N108" s="12"/>
      <c r="O108" s="13"/>
      <c r="XEX108" s="25"/>
      <c r="XEY108" s="25"/>
      <c r="XEZ108" s="25"/>
      <c r="XFA108" s="25"/>
      <c r="XFB108" s="25"/>
      <c r="XFC108" s="25"/>
      <c r="XFD108" s="26"/>
    </row>
    <row r="109" s="1" customFormat="1" ht="42" customHeight="1" spans="1:16384">
      <c r="A109" s="17" t="s">
        <v>42</v>
      </c>
      <c r="B109" s="17" t="s">
        <v>173</v>
      </c>
      <c r="C109" s="17"/>
      <c r="D109" s="17"/>
      <c r="E109" s="17">
        <f>SUM(E16:E108)</f>
        <v>3044</v>
      </c>
      <c r="F109" s="17"/>
      <c r="G109" s="17"/>
      <c r="H109" s="17"/>
      <c r="I109" s="17"/>
      <c r="J109" s="17"/>
      <c r="K109" s="17">
        <f>SUM(K16:K108)</f>
        <v>654040</v>
      </c>
      <c r="L109" s="17">
        <f>SUM(L16:L108)</f>
        <v>654040</v>
      </c>
      <c r="M109" s="17">
        <f>SUM(M16:M108)</f>
        <v>654040</v>
      </c>
      <c r="N109" s="17"/>
      <c r="O109" s="23"/>
      <c r="XEX109" s="25"/>
      <c r="XEY109" s="25"/>
      <c r="XEZ109" s="25"/>
      <c r="XFA109" s="25"/>
      <c r="XFB109" s="25"/>
      <c r="XFC109" s="25"/>
      <c r="XFD109" s="26"/>
    </row>
    <row r="110" s="1" customFormat="1" ht="40" customHeight="1" spans="1:16384">
      <c r="A110" s="17" t="s">
        <v>174</v>
      </c>
      <c r="B110" s="17" t="s">
        <v>175</v>
      </c>
      <c r="C110" s="17"/>
      <c r="D110" s="17"/>
      <c r="E110" s="17">
        <f>E14+E109</f>
        <v>3250</v>
      </c>
      <c r="F110" s="17"/>
      <c r="G110" s="17"/>
      <c r="H110" s="17"/>
      <c r="I110" s="17"/>
      <c r="J110" s="17"/>
      <c r="K110" s="17">
        <f>K14+K109</f>
        <v>682110</v>
      </c>
      <c r="L110" s="17">
        <f>L14+L109</f>
        <v>682110</v>
      </c>
      <c r="M110" s="17">
        <f>M14+M109</f>
        <v>682110</v>
      </c>
      <c r="N110" s="17"/>
      <c r="O110" s="23"/>
      <c r="XEX110" s="25"/>
      <c r="XEY110" s="25"/>
      <c r="XEZ110" s="25"/>
      <c r="XFA110" s="25"/>
      <c r="XFB110" s="25"/>
      <c r="XFC110" s="25"/>
      <c r="XFD110" s="26"/>
    </row>
  </sheetData>
  <mergeCells count="118">
    <mergeCell ref="A1:M1"/>
    <mergeCell ref="A2:O2"/>
    <mergeCell ref="F3:G3"/>
    <mergeCell ref="F15:G15"/>
    <mergeCell ref="A4:A7"/>
    <mergeCell ref="A9:A12"/>
    <mergeCell ref="A16:A55"/>
    <mergeCell ref="A56:A76"/>
    <mergeCell ref="A77:A84"/>
    <mergeCell ref="A86:A95"/>
    <mergeCell ref="A96:A105"/>
    <mergeCell ref="A107:A108"/>
    <mergeCell ref="B4:B7"/>
    <mergeCell ref="B9:B12"/>
    <mergeCell ref="B16:B17"/>
    <mergeCell ref="B20:B21"/>
    <mergeCell ref="B22:B23"/>
    <mergeCell ref="B24:B26"/>
    <mergeCell ref="B27:B28"/>
    <mergeCell ref="B29:B30"/>
    <mergeCell ref="B42:B43"/>
    <mergeCell ref="B52:B53"/>
    <mergeCell ref="B54:B55"/>
    <mergeCell ref="B61:B62"/>
    <mergeCell ref="B71:B72"/>
    <mergeCell ref="B73:B74"/>
    <mergeCell ref="B77:B78"/>
    <mergeCell ref="B79:B80"/>
    <mergeCell ref="B81:B82"/>
    <mergeCell ref="B83:B84"/>
    <mergeCell ref="B107:B108"/>
    <mergeCell ref="C4:C7"/>
    <mergeCell ref="C9:C12"/>
    <mergeCell ref="C16:C55"/>
    <mergeCell ref="C56:C76"/>
    <mergeCell ref="C77:C84"/>
    <mergeCell ref="C86:C95"/>
    <mergeCell ref="C96:C105"/>
    <mergeCell ref="C107:C108"/>
    <mergeCell ref="D4:D7"/>
    <mergeCell ref="D9:D12"/>
    <mergeCell ref="D16:D17"/>
    <mergeCell ref="D20:D21"/>
    <mergeCell ref="D22:D23"/>
    <mergeCell ref="D24:D26"/>
    <mergeCell ref="D27:D28"/>
    <mergeCell ref="D29:D30"/>
    <mergeCell ref="D42:D43"/>
    <mergeCell ref="D52:D53"/>
    <mergeCell ref="D54:D55"/>
    <mergeCell ref="D61:D62"/>
    <mergeCell ref="D71:D72"/>
    <mergeCell ref="D73:D74"/>
    <mergeCell ref="D77:D78"/>
    <mergeCell ref="D79:D80"/>
    <mergeCell ref="D81:D82"/>
    <mergeCell ref="D83:D84"/>
    <mergeCell ref="D107:D108"/>
    <mergeCell ref="E4:E7"/>
    <mergeCell ref="E9:E12"/>
    <mergeCell ref="E16:E17"/>
    <mergeCell ref="E20:E21"/>
    <mergeCell ref="E22:E23"/>
    <mergeCell ref="E24:E26"/>
    <mergeCell ref="E27:E28"/>
    <mergeCell ref="E29:E30"/>
    <mergeCell ref="E42:E43"/>
    <mergeCell ref="E52:E53"/>
    <mergeCell ref="E54:E55"/>
    <mergeCell ref="E61:E62"/>
    <mergeCell ref="E71:E72"/>
    <mergeCell ref="E73:E74"/>
    <mergeCell ref="E77:E78"/>
    <mergeCell ref="E79:E80"/>
    <mergeCell ref="E81:E82"/>
    <mergeCell ref="E83:E84"/>
    <mergeCell ref="E107:E108"/>
    <mergeCell ref="L16:L17"/>
    <mergeCell ref="L20:L21"/>
    <mergeCell ref="L22:L23"/>
    <mergeCell ref="L24:L26"/>
    <mergeCell ref="L27:L28"/>
    <mergeCell ref="L29:L30"/>
    <mergeCell ref="L42:L43"/>
    <mergeCell ref="L52:L53"/>
    <mergeCell ref="L54:L55"/>
    <mergeCell ref="L61:L62"/>
    <mergeCell ref="L71:L72"/>
    <mergeCell ref="L73:L74"/>
    <mergeCell ref="L77:L78"/>
    <mergeCell ref="L79:L80"/>
    <mergeCell ref="L81:L82"/>
    <mergeCell ref="L83:L84"/>
    <mergeCell ref="L107:L108"/>
    <mergeCell ref="M4:M7"/>
    <mergeCell ref="M9:M12"/>
    <mergeCell ref="M16:M55"/>
    <mergeCell ref="M56:M76"/>
    <mergeCell ref="M77:M84"/>
    <mergeCell ref="M86:M95"/>
    <mergeCell ref="M96:M105"/>
    <mergeCell ref="M107:M108"/>
    <mergeCell ref="N4:N7"/>
    <mergeCell ref="N9:N12"/>
    <mergeCell ref="N16:N55"/>
    <mergeCell ref="N56:N76"/>
    <mergeCell ref="N77:N84"/>
    <mergeCell ref="N86:N95"/>
    <mergeCell ref="N96:N105"/>
    <mergeCell ref="N107:N108"/>
    <mergeCell ref="O4:O7"/>
    <mergeCell ref="O9:O12"/>
    <mergeCell ref="O16:O55"/>
    <mergeCell ref="O56:O76"/>
    <mergeCell ref="O77:O84"/>
    <mergeCell ref="O86:O95"/>
    <mergeCell ref="O96:O105"/>
    <mergeCell ref="O107:O108"/>
  </mergeCells>
  <pageMargins left="0.275" right="0.196527777777778" top="0.0777777777777778" bottom="0.118055555555556" header="0.118055555555556" footer="0.0388888888888889"/>
  <pageSetup paperSize="9" scale="82" orientation="landscape" horizontalDpi="600"/>
  <headerFooter>
    <oddFooter>&amp;C&amp;P</oddFooter>
  </headerFooter>
  <rowBreaks count="1" manualBreakCount="1"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Administrator</cp:lastModifiedBy>
  <dcterms:created xsi:type="dcterms:W3CDTF">2022-11-23T10:45:00Z</dcterms:created>
  <dcterms:modified xsi:type="dcterms:W3CDTF">2023-11-28T06:38:19Z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A2D9BF559E7B480893BC40CDA71EF6DE</vt:lpwstr>
  </property>
</Properties>
</file>