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7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<sst xmlns="http://schemas.openxmlformats.org/spreadsheetml/2006/main" count="207">
  <si>
    <t>附件</t>
  </si>
  <si>
    <t>2024年第二批（4-6月份）职业技能等级评价补贴资金申请明细表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</si>
  <si>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</si>
  <si>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</si>
  <si>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</si>
  <si>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</si>
  <si>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</si>
  <si>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</si>
  <si>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</si>
  <si>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</si>
  <si>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</si>
  <si>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</si>
  <si>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</si>
  <si>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</si>
  <si>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开户银行</t>
  </si>
  <si>
    <t>开户账号</t>
  </si>
  <si>
    <t>富联科技（济源）有限公司</t>
  </si>
  <si>
    <t>第1批</t>
  </si>
  <si>
    <t>企业职工</t>
  </si>
  <si>
    <t>电工、铣工</t>
  </si>
  <si>
    <t>高级</t>
  </si>
  <si>
    <t>自主认定</t>
  </si>
  <si>
    <t>机构名称：富联科技（济源）有限公司
开户银行：中原银行济源分行</t>
  </si>
  <si>
    <t>411801010160014203</t>
  </si>
  <si>
    <t>第2批</t>
  </si>
  <si>
    <t>第4批</t>
  </si>
  <si>
    <t>铣工</t>
  </si>
  <si>
    <t>中级</t>
  </si>
  <si>
    <t>河南济煤能源集团有限公司</t>
  </si>
  <si>
    <t>井下采煤工</t>
  </si>
  <si>
    <t>机构名称：河南济煤能源集团有限公司
开户银行：中国邮政储蓄银行股份有限公司济源市宣化中街支行</t>
  </si>
  <si>
    <t>941005010040868891</t>
  </si>
  <si>
    <t>初级</t>
  </si>
  <si>
    <t>电工、钳工、变电站运行值班员</t>
  </si>
  <si>
    <t>河南中原辊轴股份有限公司</t>
  </si>
  <si>
    <t>安全员</t>
  </si>
  <si>
    <t>机构名称：河南中原辊轴股份有限公司
开户银行：建行济源分行</t>
  </si>
  <si>
    <t>41001501510050000478</t>
  </si>
  <si>
    <t>第3批</t>
  </si>
  <si>
    <t>第5批</t>
  </si>
  <si>
    <t>第6批</t>
  </si>
  <si>
    <t>钳工</t>
  </si>
  <si>
    <t>第7批</t>
  </si>
  <si>
    <t>第8批</t>
  </si>
  <si>
    <t>第9批</t>
  </si>
  <si>
    <t>电工</t>
  </si>
  <si>
    <t>济源市绿茵种苗有限责任公司</t>
  </si>
  <si>
    <t>农作物种植技术员、农业经理人</t>
  </si>
  <si>
    <t>机构名称：济源市绿茵种苗有限责任公司
开户银行：河南农商行济源虎岭科技支行</t>
  </si>
  <si>
    <t>02021011100000169</t>
  </si>
  <si>
    <t>河南金马能源股份有限公司</t>
  </si>
  <si>
    <t>第5、6批</t>
  </si>
  <si>
    <t>司磅工</t>
  </si>
  <si>
    <t>机构名称：河南金马能源股份有限公司
开户银行：中国银行济源分行营业部</t>
  </si>
  <si>
    <t>250705514788</t>
  </si>
  <si>
    <t>化工总控工</t>
  </si>
  <si>
    <t>化学检验员</t>
  </si>
  <si>
    <t>小计：</t>
  </si>
  <si>
    <t>19批</t>
  </si>
  <si>
    <t>济源市机械高级技工学校职业技能等级认定中心</t>
  </si>
  <si>
    <t>学生</t>
  </si>
  <si>
    <t>汽车维修工、保育师、钳工、计算机维修工、铣工、电工</t>
  </si>
  <si>
    <t>考核认定</t>
  </si>
  <si>
    <t>机构名称：济源市机械高级技工学校技能等级认定中心
开户银行：中原银行济源分行</t>
  </si>
  <si>
    <t>411801010190019203</t>
  </si>
  <si>
    <t>汽车维修工、数控车床</t>
  </si>
  <si>
    <t>济源职业技术学院</t>
  </si>
  <si>
    <t>茶艺师</t>
  </si>
  <si>
    <t>机构名称：济源职业技术学院
开户银行：中国工商银行股份有限公司济源沁园路支行</t>
  </si>
  <si>
    <t>9558851702001829125</t>
  </si>
  <si>
    <t>电工、数控车床、工业机器人系统操作员、制图员、无人机驾驶员</t>
  </si>
  <si>
    <t>转炉炼钢工、化工总控工、食品检验员</t>
  </si>
  <si>
    <t>汽车电器维修工</t>
  </si>
  <si>
    <t>工程测量员、制图员、室内装饰设计师、电工</t>
  </si>
  <si>
    <t>第10批</t>
  </si>
  <si>
    <t>养老护理员</t>
  </si>
  <si>
    <t>济源职业技术学校</t>
  </si>
  <si>
    <t>中式烹调师</t>
  </si>
  <si>
    <t>机构名称：济源职业技术学校
开户银行：中国工商银行</t>
  </si>
  <si>
    <t>9558851702001826063</t>
  </si>
  <si>
    <t>10批</t>
  </si>
  <si>
    <t>济源市家家兴职业培训学校</t>
  </si>
  <si>
    <t>社会人员</t>
  </si>
  <si>
    <t>农作物种植技术员</t>
  </si>
  <si>
    <t>机构名称：济源市家家兴职业培训学校
开户银行：农商行济水支行</t>
  </si>
  <si>
    <t>02002011600000026</t>
  </si>
  <si>
    <t>足部按摩师、脊柱按摩师、育婴员、农作物种植技术员</t>
  </si>
  <si>
    <t>育婴员</t>
  </si>
  <si>
    <t>保健按摩师、育婴员</t>
  </si>
  <si>
    <t>第11批</t>
  </si>
  <si>
    <t>畜牧技术员</t>
  </si>
  <si>
    <t>第12批</t>
  </si>
  <si>
    <t>第13批</t>
  </si>
  <si>
    <t>第14批</t>
  </si>
  <si>
    <t>中式烹调师、育婴员</t>
  </si>
  <si>
    <t>第15批</t>
  </si>
  <si>
    <t>济源技师学院</t>
  </si>
  <si>
    <t xml:space="preserve">中式烹调师、保育师 </t>
  </si>
  <si>
    <t>机构名称：济源技师学院
开户银行：河南济源农村商业银行股份有限公司济水支行</t>
  </si>
  <si>
    <t>02002011100000566</t>
  </si>
  <si>
    <t>中式烹调师、电工</t>
  </si>
  <si>
    <t>中式烹调师、钳工</t>
  </si>
  <si>
    <t>济源市康贝尔职业培训学校</t>
  </si>
  <si>
    <t>脊柱按摩师</t>
  </si>
  <si>
    <t>机构名称：济源市康贝尔职业培训学校
开户银行：济源市农村商业银行营业部</t>
  </si>
  <si>
    <t>00000268806470208012</t>
  </si>
  <si>
    <t>母婴护理员、养老护理员、脊柱按摩师</t>
  </si>
  <si>
    <t>脊柱按摩师、养老护理员</t>
  </si>
  <si>
    <t>脊柱按摩师、养老护理员、母婴护理员</t>
  </si>
  <si>
    <t>第16批</t>
  </si>
  <si>
    <t>第17批</t>
  </si>
  <si>
    <t>第18批</t>
  </si>
  <si>
    <t>第19批</t>
  </si>
  <si>
    <t>第20批</t>
  </si>
  <si>
    <t>养老护理员、脊柱按摩师、农作物种植技术员</t>
  </si>
  <si>
    <t>第21批</t>
  </si>
  <si>
    <t>第22批</t>
  </si>
  <si>
    <t>养老护理员、农作物种植技术员</t>
  </si>
  <si>
    <t>第23批</t>
  </si>
  <si>
    <t>养老护理员、脊柱按摩师</t>
  </si>
  <si>
    <t>第24批</t>
  </si>
  <si>
    <t>家务服务员</t>
  </si>
  <si>
    <t>第25批</t>
  </si>
  <si>
    <t>第26批</t>
  </si>
  <si>
    <t>第27批</t>
  </si>
  <si>
    <t>第28批</t>
  </si>
  <si>
    <t>养老护理员、家务服务员</t>
  </si>
  <si>
    <t>第29批</t>
  </si>
  <si>
    <t>家务服务员、养老护理员</t>
  </si>
  <si>
    <t>第30批</t>
  </si>
  <si>
    <t>第31批</t>
  </si>
  <si>
    <t>第32批</t>
  </si>
  <si>
    <t>第33批</t>
  </si>
  <si>
    <t>济源市京萌职业培训学校</t>
  </si>
  <si>
    <t>母婴护理员</t>
  </si>
  <si>
    <t>机构名称：济源市京萌职业培训学校
开户银行：中国建设银行股份有限公司济源沁园路支行</t>
  </si>
  <si>
    <t>41050177283800000503</t>
  </si>
  <si>
    <t>保育师、母婴护理员、养老护理员</t>
  </si>
  <si>
    <t>反射疗法师</t>
  </si>
  <si>
    <t>母婴护理员、养老护理员</t>
  </si>
  <si>
    <t>母婴护理员、保育师</t>
  </si>
  <si>
    <t>第34批</t>
  </si>
  <si>
    <t>第35批</t>
  </si>
  <si>
    <t>母婴护理员、反射疗法师</t>
  </si>
  <si>
    <t>第36批</t>
  </si>
  <si>
    <t>养老护理员、保育师</t>
  </si>
  <si>
    <t>第37批</t>
  </si>
  <si>
    <t>第38批</t>
  </si>
  <si>
    <t>第39批</t>
  </si>
  <si>
    <t>保育师、反射疗法师</t>
  </si>
  <si>
    <t>第40批</t>
  </si>
  <si>
    <t>养老护理员、母婴护理员</t>
  </si>
  <si>
    <t>第41批</t>
  </si>
  <si>
    <t>第42批</t>
  </si>
  <si>
    <t>第43批</t>
  </si>
  <si>
    <t>养老护理员、反射疗法师</t>
  </si>
  <si>
    <t>第44批</t>
  </si>
  <si>
    <t>第45批</t>
  </si>
  <si>
    <t>第46批</t>
  </si>
  <si>
    <t>第47批</t>
  </si>
  <si>
    <t>第48批</t>
  </si>
  <si>
    <t>第49批</t>
  </si>
  <si>
    <t>保育师、养老护理员</t>
  </si>
  <si>
    <t>第50批</t>
  </si>
  <si>
    <t>第51批</t>
  </si>
  <si>
    <t>第52批</t>
  </si>
  <si>
    <t>母婴护理员、养老护理员、保育师、反射疗法师</t>
  </si>
  <si>
    <t>第53批</t>
  </si>
  <si>
    <t>第54批</t>
  </si>
  <si>
    <t>第55批</t>
  </si>
  <si>
    <t>母婴护理员、养老护理员、反射疗法师</t>
  </si>
  <si>
    <t>第56批</t>
  </si>
  <si>
    <t>第57批</t>
  </si>
  <si>
    <t>母婴护理员、养老护理员、保育师</t>
  </si>
  <si>
    <t>济源市机械高级技工学校</t>
  </si>
  <si>
    <t>电工、保育师、养老护理员、汽车维修工、钳工、企业人力资源管理师、铣工</t>
  </si>
  <si>
    <t>机构名称：济源市机械高级技工学校
开户银行：中原银行济源分行</t>
  </si>
  <si>
    <t>电工、保育师、养老护理员、汽车维修工、钳工</t>
  </si>
  <si>
    <t>电工、保育师、养老护理员、汽车维修工</t>
  </si>
  <si>
    <t>济源市豫工建设职业培训学校</t>
  </si>
  <si>
    <t>工程测量员</t>
  </si>
  <si>
    <t>机构名称：济源市豫工建设职业培训学校
开户银行：济源市农村商业银行宣化支行</t>
  </si>
  <si>
    <t>02019011800000484</t>
  </si>
  <si>
    <t>济源市唯美绣美妆职业培训学校</t>
  </si>
  <si>
    <t>美容师</t>
  </si>
  <si>
    <t>机构名称：济源市唯美绣美妆职业培训学校
开户银行：农村商业银行东关分理处</t>
  </si>
  <si>
    <t>02003041800000047</t>
  </si>
  <si>
    <t>济源市机动车维修行业协会</t>
  </si>
  <si>
    <t>汽车机械维修工</t>
  </si>
  <si>
    <t>机构名称：济源市机动车维修行业协会
开户银行：河南省农村信用社（济源市农商行赵礼庄分理处）</t>
  </si>
  <si>
    <t>02008061300000065</t>
  </si>
  <si>
    <t>汽车电器维修工、汽车车身涂装修复工、汽车车身整形修复工</t>
  </si>
  <si>
    <t>汽车维修检验工、汽车电器维修工、汽车车身涂装修复工、汽车机械维修工</t>
  </si>
  <si>
    <t>济源市智凡职业培训学校</t>
  </si>
  <si>
    <t>2023第60批</t>
  </si>
  <si>
    <t>中式烹调师、保育师、养老护理员、电工、家政服务员</t>
  </si>
  <si>
    <t>机构名称：济源市智凡职业培训学校
开户银行：河南济源农村商业银行股份有限公司愚公路分理处</t>
  </si>
  <si>
    <t>02005061900000115</t>
  </si>
  <si>
    <t>2023第61批</t>
  </si>
  <si>
    <t>养老护理员、家政服务员</t>
  </si>
  <si>
    <t>养老护理员、家政服务员、保育师、电工、中式烹调师</t>
  </si>
  <si>
    <t>养老护理员、家政服务员、保育师、电工、中式烹调师、企业人力资源管理师</t>
  </si>
  <si>
    <t>养老护理员、家政服务员、电工</t>
  </si>
  <si>
    <t>养老护理员、家政服务员、保育师</t>
  </si>
  <si>
    <t>107批</t>
  </si>
  <si>
    <t>共计：</t>
  </si>
  <si>
    <t>136批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</si>
</sst>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1" xfId="11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9" fontId="6" fillId="0" borderId="2" xfId="1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6" fillId="0" borderId="4" xfId="1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1"/>
  <sheetViews>
    <sheetView tabSelected="1" view="pageBreakPreview" zoomScaleNormal="150" zoomScaleSheetLayoutView="100" topLeftCell="C167" workbookViewId="0">
      <selection activeCell="M165" sqref="M165:M179"/>
    </sheetView>
  </sheetViews>
  <sheetFormatPr defaultColWidth="9" defaultRowHeight="13.5"/>
  <cols>
    <col min="1" max="1" width="23.6583333333333" style="1" customWidth="1"/>
    <col min="2" max="2" width="16.825" style="1" customWidth="1"/>
    <col min="3" max="3" width="12.5" style="1" customWidth="1"/>
    <col min="4" max="4" width="60.8083333333333" style="2" customWidth="1"/>
    <col min="5" max="5" width="10.1583333333333" style="1" customWidth="1"/>
    <col min="6" max="6" width="14.3333333333333" style="1" customWidth="1"/>
    <col min="7" max="7" width="7.875" style="1" customWidth="1"/>
    <col min="8" max="8" width="11.675" style="1" customWidth="1"/>
    <col min="9" max="9" width="13.9833333333333" style="1" customWidth="1"/>
    <col min="10" max="10" width="11.5833333333333" style="1" customWidth="1"/>
    <col min="11" max="11" width="13.475" style="1" customWidth="1"/>
    <col min="12" max="12" width="14.075" style="1" customWidth="1"/>
    <col min="13" max="13" width="13.4166666666667" style="1" customWidth="1"/>
    <col min="14" max="14" width="53.6416666666667" style="1" customWidth="1"/>
    <col min="15" max="15" width="27.575" style="1" customWidth="1"/>
    <col min="16" max="16377" width="9" style="1"/>
    <col min="16378" max="16382" width="9" style="3"/>
    <col min="16383" max="16384" width="9" style="4"/>
  </cols>
  <sheetData>
    <row r="1" s="1" customFormat="1" ht="22" customHeight="1" spans="1:13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</row>
    <row r="2" s="1" customFormat="1" ht="43" customHeight="1" spans="1: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8" customHeight="1" spans="1:1638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/>
      <c r="H3" s="10" t="s">
        <v>8</v>
      </c>
      <c r="I3" s="9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9" t="s">
        <v>14</v>
      </c>
      <c r="O3" s="9" t="s">
        <v>15</v>
      </c>
      <c r="XEX3" s="23"/>
      <c r="XEY3" s="23"/>
      <c r="XEZ3" s="23"/>
      <c r="XFA3" s="23"/>
      <c r="XFB3" s="23"/>
    </row>
    <row r="4" s="1" customFormat="1" ht="33" customHeight="1" spans="1:16384">
      <c r="A4" s="11" t="s">
        <v>16</v>
      </c>
      <c r="B4" s="12" t="s">
        <v>17</v>
      </c>
      <c r="C4" s="11" t="s">
        <v>18</v>
      </c>
      <c r="D4" s="12" t="s">
        <v>19</v>
      </c>
      <c r="E4" s="13">
        <v>729</v>
      </c>
      <c r="F4" s="12" t="s">
        <v>20</v>
      </c>
      <c r="G4" s="12">
        <v>729</v>
      </c>
      <c r="H4" s="12">
        <v>280</v>
      </c>
      <c r="I4" s="13" t="s">
        <v>21</v>
      </c>
      <c r="J4" s="19">
        <v>0.5</v>
      </c>
      <c r="K4" s="13">
        <f t="shared" ref="K4:K32" si="0">G4*H4/2</f>
        <v>102060</v>
      </c>
      <c r="L4" s="13">
        <f>G4*H4/2</f>
        <v>102060</v>
      </c>
      <c r="M4" s="11">
        <f>L4+L5+L6</f>
        <v>231920</v>
      </c>
      <c r="N4" s="11" t="s">
        <v>22</v>
      </c>
      <c r="O4" s="26" t="s">
        <v>23</v>
      </c>
      <c r="XEX4" s="23"/>
      <c r="XEY4" s="23"/>
      <c r="XEZ4" s="23"/>
      <c r="XFA4" s="23"/>
      <c r="XFB4" s="23"/>
      <c r="XFC4" s="4"/>
      <c r="XFD4" s="4"/>
    </row>
    <row r="5" s="1" customFormat="1" ht="33" customHeight="1" spans="1:16384">
      <c r="A5" s="14"/>
      <c r="B5" s="12" t="s">
        <v>24</v>
      </c>
      <c r="C5" s="14"/>
      <c r="D5" s="12" t="s">
        <v>19</v>
      </c>
      <c r="E5" s="13">
        <v>895</v>
      </c>
      <c r="F5" s="12" t="s">
        <v>20</v>
      </c>
      <c r="G5" s="12">
        <v>895</v>
      </c>
      <c r="H5" s="12">
        <v>280</v>
      </c>
      <c r="I5" s="13" t="s">
        <v>21</v>
      </c>
      <c r="J5" s="19">
        <v>0.5</v>
      </c>
      <c r="K5" s="13">
        <f t="shared" si="0"/>
        <v>125300</v>
      </c>
      <c r="L5" s="13">
        <f>G5*H5/2</f>
        <v>125300</v>
      </c>
      <c r="M5" s="14"/>
      <c r="N5" s="14"/>
      <c r="O5" s="14"/>
      <c r="XEX5" s="23"/>
      <c r="XEY5" s="23"/>
      <c r="XEZ5" s="23"/>
      <c r="XFA5" s="23"/>
      <c r="XFB5" s="23"/>
      <c r="XFC5" s="4"/>
      <c r="XFD5" s="4"/>
    </row>
    <row r="6" s="1" customFormat="1" ht="33" customHeight="1" spans="1:16384">
      <c r="A6" s="15"/>
      <c r="B6" s="12" t="s">
        <v>25</v>
      </c>
      <c r="C6" s="15"/>
      <c r="D6" s="12" t="s">
        <v>26</v>
      </c>
      <c r="E6" s="13">
        <v>38</v>
      </c>
      <c r="F6" s="12" t="s">
        <v>27</v>
      </c>
      <c r="G6" s="12">
        <v>38</v>
      </c>
      <c r="H6" s="12">
        <v>240</v>
      </c>
      <c r="I6" s="13" t="s">
        <v>21</v>
      </c>
      <c r="J6" s="19">
        <v>0.5</v>
      </c>
      <c r="K6" s="13">
        <f t="shared" si="0"/>
        <v>4560</v>
      </c>
      <c r="L6" s="13">
        <f>G6*H6/2</f>
        <v>4560</v>
      </c>
      <c r="M6" s="15"/>
      <c r="N6" s="15"/>
      <c r="O6" s="15"/>
      <c r="XEX6" s="23"/>
      <c r="XEY6" s="23"/>
      <c r="XEZ6" s="23"/>
      <c r="XFA6" s="23"/>
      <c r="XFB6" s="23"/>
      <c r="XFC6" s="4"/>
      <c r="XFD6" s="4"/>
    </row>
    <row r="7" s="1" customFormat="1" ht="33" customHeight="1" spans="1:16384">
      <c r="A7" s="14" t="s">
        <v>28</v>
      </c>
      <c r="B7" s="11" t="s">
        <v>17</v>
      </c>
      <c r="C7" s="14" t="s">
        <v>18</v>
      </c>
      <c r="D7" s="11" t="s">
        <v>29</v>
      </c>
      <c r="E7" s="16">
        <v>69</v>
      </c>
      <c r="F7" s="12" t="s">
        <v>27</v>
      </c>
      <c r="G7" s="12">
        <v>63</v>
      </c>
      <c r="H7" s="12">
        <v>240</v>
      </c>
      <c r="I7" s="13" t="s">
        <v>21</v>
      </c>
      <c r="J7" s="19">
        <v>0.5</v>
      </c>
      <c r="K7" s="13">
        <f t="shared" si="0"/>
        <v>7560</v>
      </c>
      <c r="L7" s="16">
        <f>K7+K8</f>
        <v>8160</v>
      </c>
      <c r="M7" s="11">
        <f>L7+L9</f>
        <v>15520</v>
      </c>
      <c r="N7" s="11" t="s">
        <v>30</v>
      </c>
      <c r="O7" s="27" t="s">
        <v>31</v>
      </c>
      <c r="XEX7" s="23"/>
      <c r="XEY7" s="23"/>
      <c r="XEZ7" s="23"/>
      <c r="XFA7" s="23"/>
      <c r="XFB7" s="23"/>
      <c r="XFC7" s="4"/>
      <c r="XFD7" s="4"/>
    </row>
    <row r="8" s="1" customFormat="1" ht="33" customHeight="1" spans="1:16384">
      <c r="A8" s="14"/>
      <c r="B8" s="15"/>
      <c r="C8" s="14"/>
      <c r="D8" s="15"/>
      <c r="E8" s="17"/>
      <c r="F8" s="12" t="s">
        <v>32</v>
      </c>
      <c r="G8" s="12">
        <v>6</v>
      </c>
      <c r="H8" s="12">
        <v>200</v>
      </c>
      <c r="I8" s="13" t="s">
        <v>21</v>
      </c>
      <c r="J8" s="19">
        <v>0.5</v>
      </c>
      <c r="K8" s="13">
        <f t="shared" si="0"/>
        <v>600</v>
      </c>
      <c r="L8" s="17"/>
      <c r="M8" s="14"/>
      <c r="N8" s="14"/>
      <c r="O8" s="14"/>
      <c r="XEX8" s="23"/>
      <c r="XEY8" s="23"/>
      <c r="XEZ8" s="23"/>
      <c r="XFA8" s="23"/>
      <c r="XFB8" s="23"/>
      <c r="XFC8" s="4"/>
      <c r="XFD8" s="4"/>
    </row>
    <row r="9" s="1" customFormat="1" ht="33" customHeight="1" spans="1:16384">
      <c r="A9" s="14"/>
      <c r="B9" s="11" t="s">
        <v>24</v>
      </c>
      <c r="C9" s="14"/>
      <c r="D9" s="14" t="s">
        <v>33</v>
      </c>
      <c r="E9" s="18">
        <v>53</v>
      </c>
      <c r="F9" s="12" t="s">
        <v>20</v>
      </c>
      <c r="G9" s="12">
        <v>51</v>
      </c>
      <c r="H9" s="12">
        <v>280</v>
      </c>
      <c r="I9" s="13" t="s">
        <v>21</v>
      </c>
      <c r="J9" s="19">
        <v>0.5</v>
      </c>
      <c r="K9" s="13">
        <f t="shared" si="0"/>
        <v>7140</v>
      </c>
      <c r="L9" s="18">
        <f>K9+K10+K11</f>
        <v>7360</v>
      </c>
      <c r="M9" s="14"/>
      <c r="N9" s="14"/>
      <c r="O9" s="14"/>
      <c r="XEX9" s="23"/>
      <c r="XEY9" s="23"/>
      <c r="XEZ9" s="23"/>
      <c r="XFA9" s="23"/>
      <c r="XFB9" s="23"/>
      <c r="XFC9" s="4"/>
      <c r="XFD9" s="4"/>
    </row>
    <row r="10" s="1" customFormat="1" ht="33" customHeight="1" spans="1:16384">
      <c r="A10" s="14"/>
      <c r="B10" s="14"/>
      <c r="C10" s="14"/>
      <c r="D10" s="14"/>
      <c r="E10" s="18"/>
      <c r="F10" s="12" t="s">
        <v>27</v>
      </c>
      <c r="G10" s="12">
        <v>1</v>
      </c>
      <c r="H10" s="12">
        <v>240</v>
      </c>
      <c r="I10" s="13" t="s">
        <v>21</v>
      </c>
      <c r="J10" s="19">
        <v>0.5</v>
      </c>
      <c r="K10" s="13">
        <f t="shared" si="0"/>
        <v>120</v>
      </c>
      <c r="L10" s="18"/>
      <c r="M10" s="14"/>
      <c r="N10" s="14"/>
      <c r="O10" s="14"/>
      <c r="XEX10" s="23"/>
      <c r="XEY10" s="23"/>
      <c r="XEZ10" s="23"/>
      <c r="XFA10" s="23"/>
      <c r="XFB10" s="23"/>
      <c r="XFC10" s="4"/>
      <c r="XFD10" s="4"/>
    </row>
    <row r="11" s="1" customFormat="1" ht="33" customHeight="1" spans="1:16384">
      <c r="A11" s="15"/>
      <c r="B11" s="15"/>
      <c r="C11" s="15"/>
      <c r="D11" s="15"/>
      <c r="E11" s="17"/>
      <c r="F11" s="12" t="s">
        <v>32</v>
      </c>
      <c r="G11" s="12">
        <v>1</v>
      </c>
      <c r="H11" s="12">
        <v>200</v>
      </c>
      <c r="I11" s="13" t="s">
        <v>21</v>
      </c>
      <c r="J11" s="19">
        <v>0.5</v>
      </c>
      <c r="K11" s="13">
        <f t="shared" si="0"/>
        <v>100</v>
      </c>
      <c r="L11" s="17"/>
      <c r="M11" s="15"/>
      <c r="N11" s="15"/>
      <c r="O11" s="15"/>
      <c r="XEX11" s="23"/>
      <c r="XEY11" s="23"/>
      <c r="XEZ11" s="23"/>
      <c r="XFA11" s="23"/>
      <c r="XFB11" s="23"/>
      <c r="XFC11" s="4"/>
      <c r="XFD11" s="4"/>
    </row>
    <row r="12" s="1" customFormat="1" ht="33" customHeight="1" spans="1:16384">
      <c r="A12" s="14" t="s">
        <v>34</v>
      </c>
      <c r="B12" s="12" t="s">
        <v>17</v>
      </c>
      <c r="C12" s="14" t="s">
        <v>18</v>
      </c>
      <c r="D12" s="15" t="s">
        <v>35</v>
      </c>
      <c r="E12" s="17">
        <v>44</v>
      </c>
      <c r="F12" s="12" t="s">
        <v>32</v>
      </c>
      <c r="G12" s="12">
        <v>44</v>
      </c>
      <c r="H12" s="12">
        <v>200</v>
      </c>
      <c r="I12" s="13" t="s">
        <v>21</v>
      </c>
      <c r="J12" s="19">
        <v>0.5</v>
      </c>
      <c r="K12" s="13">
        <f t="shared" si="0"/>
        <v>4400</v>
      </c>
      <c r="L12" s="17">
        <f t="shared" ref="L12:L20" si="1">G12*H12/2</f>
        <v>4400</v>
      </c>
      <c r="M12" s="14">
        <f>L12+L13+L14+L15+L16+L17+L18+L19+L20</f>
        <v>32380</v>
      </c>
      <c r="N12" s="14" t="s">
        <v>36</v>
      </c>
      <c r="O12" s="27" t="s">
        <v>37</v>
      </c>
      <c r="XEX12" s="23"/>
      <c r="XEY12" s="23"/>
      <c r="XEZ12" s="23"/>
      <c r="XFA12" s="23"/>
      <c r="XFB12" s="23"/>
      <c r="XFC12" s="4"/>
      <c r="XFD12" s="4"/>
    </row>
    <row r="13" s="1" customFormat="1" ht="33" customHeight="1" spans="1:16384">
      <c r="A13" s="14"/>
      <c r="B13" s="12" t="s">
        <v>24</v>
      </c>
      <c r="C13" s="14"/>
      <c r="D13" s="15" t="s">
        <v>35</v>
      </c>
      <c r="E13" s="17">
        <v>33</v>
      </c>
      <c r="F13" s="12" t="s">
        <v>32</v>
      </c>
      <c r="G13" s="12">
        <v>33</v>
      </c>
      <c r="H13" s="12">
        <v>200</v>
      </c>
      <c r="I13" s="13" t="s">
        <v>21</v>
      </c>
      <c r="J13" s="19">
        <v>0.5</v>
      </c>
      <c r="K13" s="13">
        <f t="shared" si="0"/>
        <v>3300</v>
      </c>
      <c r="L13" s="17">
        <f t="shared" si="1"/>
        <v>3300</v>
      </c>
      <c r="M13" s="14"/>
      <c r="N13" s="14"/>
      <c r="O13" s="14"/>
      <c r="XEX13" s="23"/>
      <c r="XEY13" s="23"/>
      <c r="XEZ13" s="23"/>
      <c r="XFA13" s="23"/>
      <c r="XFB13" s="23"/>
      <c r="XFC13" s="4"/>
      <c r="XFD13" s="4"/>
    </row>
    <row r="14" s="1" customFormat="1" ht="33" customHeight="1" spans="1:16384">
      <c r="A14" s="14"/>
      <c r="B14" s="12" t="s">
        <v>38</v>
      </c>
      <c r="C14" s="14"/>
      <c r="D14" s="15" t="s">
        <v>35</v>
      </c>
      <c r="E14" s="17">
        <v>37</v>
      </c>
      <c r="F14" s="12" t="s">
        <v>32</v>
      </c>
      <c r="G14" s="12">
        <v>37</v>
      </c>
      <c r="H14" s="12">
        <v>200</v>
      </c>
      <c r="I14" s="13" t="s">
        <v>21</v>
      </c>
      <c r="J14" s="19">
        <v>0.5</v>
      </c>
      <c r="K14" s="13">
        <f t="shared" si="0"/>
        <v>3700</v>
      </c>
      <c r="L14" s="17">
        <f t="shared" si="1"/>
        <v>3700</v>
      </c>
      <c r="M14" s="14"/>
      <c r="N14" s="14"/>
      <c r="O14" s="14"/>
      <c r="XEX14" s="23"/>
      <c r="XEY14" s="23"/>
      <c r="XEZ14" s="23"/>
      <c r="XFA14" s="23"/>
      <c r="XFB14" s="23"/>
      <c r="XFC14" s="4"/>
      <c r="XFD14" s="4"/>
    </row>
    <row r="15" s="1" customFormat="1" ht="33" customHeight="1" spans="1:16384">
      <c r="A15" s="14"/>
      <c r="B15" s="12" t="s">
        <v>25</v>
      </c>
      <c r="C15" s="14"/>
      <c r="D15" s="15" t="s">
        <v>35</v>
      </c>
      <c r="E15" s="17">
        <v>45</v>
      </c>
      <c r="F15" s="12" t="s">
        <v>32</v>
      </c>
      <c r="G15" s="12">
        <v>45</v>
      </c>
      <c r="H15" s="12">
        <v>200</v>
      </c>
      <c r="I15" s="13" t="s">
        <v>21</v>
      </c>
      <c r="J15" s="19">
        <v>0.5</v>
      </c>
      <c r="K15" s="13">
        <f t="shared" si="0"/>
        <v>4500</v>
      </c>
      <c r="L15" s="17">
        <f t="shared" si="1"/>
        <v>4500</v>
      </c>
      <c r="M15" s="14"/>
      <c r="N15" s="14"/>
      <c r="O15" s="14"/>
      <c r="XEX15" s="23"/>
      <c r="XEY15" s="23"/>
      <c r="XEZ15" s="23"/>
      <c r="XFA15" s="23"/>
      <c r="XFB15" s="23"/>
      <c r="XFC15" s="4"/>
      <c r="XFD15" s="4"/>
    </row>
    <row r="16" s="1" customFormat="1" ht="33" customHeight="1" spans="1:16384">
      <c r="A16" s="14"/>
      <c r="B16" s="12" t="s">
        <v>39</v>
      </c>
      <c r="C16" s="14"/>
      <c r="D16" s="15" t="s">
        <v>35</v>
      </c>
      <c r="E16" s="17">
        <v>62</v>
      </c>
      <c r="F16" s="12" t="s">
        <v>32</v>
      </c>
      <c r="G16" s="12">
        <v>62</v>
      </c>
      <c r="H16" s="12">
        <v>200</v>
      </c>
      <c r="I16" s="13" t="s">
        <v>21</v>
      </c>
      <c r="J16" s="19">
        <v>0.5</v>
      </c>
      <c r="K16" s="13">
        <f t="shared" si="0"/>
        <v>6200</v>
      </c>
      <c r="L16" s="17">
        <f t="shared" si="1"/>
        <v>6200</v>
      </c>
      <c r="M16" s="14"/>
      <c r="N16" s="14"/>
      <c r="O16" s="14"/>
      <c r="XEX16" s="23"/>
      <c r="XEY16" s="23"/>
      <c r="XEZ16" s="23"/>
      <c r="XFA16" s="23"/>
      <c r="XFB16" s="23"/>
      <c r="XFC16" s="4"/>
      <c r="XFD16" s="4"/>
    </row>
    <row r="17" s="1" customFormat="1" ht="33" customHeight="1" spans="1:16384">
      <c r="A17" s="14"/>
      <c r="B17" s="12" t="s">
        <v>40</v>
      </c>
      <c r="C17" s="14"/>
      <c r="D17" s="15" t="s">
        <v>41</v>
      </c>
      <c r="E17" s="17">
        <v>25</v>
      </c>
      <c r="F17" s="12" t="s">
        <v>32</v>
      </c>
      <c r="G17" s="12">
        <v>25</v>
      </c>
      <c r="H17" s="12">
        <v>200</v>
      </c>
      <c r="I17" s="13" t="s">
        <v>21</v>
      </c>
      <c r="J17" s="19">
        <v>0.5</v>
      </c>
      <c r="K17" s="13">
        <f t="shared" si="0"/>
        <v>2500</v>
      </c>
      <c r="L17" s="17">
        <f t="shared" si="1"/>
        <v>2500</v>
      </c>
      <c r="M17" s="14"/>
      <c r="N17" s="14"/>
      <c r="O17" s="14"/>
      <c r="XEX17" s="23"/>
      <c r="XEY17" s="23"/>
      <c r="XEZ17" s="23"/>
      <c r="XFA17" s="23"/>
      <c r="XFB17" s="23"/>
      <c r="XFC17" s="4"/>
      <c r="XFD17" s="4"/>
    </row>
    <row r="18" s="1" customFormat="1" ht="33" customHeight="1" spans="1:16384">
      <c r="A18" s="14"/>
      <c r="B18" s="12" t="s">
        <v>42</v>
      </c>
      <c r="C18" s="14"/>
      <c r="D18" s="15" t="s">
        <v>35</v>
      </c>
      <c r="E18" s="17">
        <v>41</v>
      </c>
      <c r="F18" s="12" t="s">
        <v>32</v>
      </c>
      <c r="G18" s="12">
        <v>41</v>
      </c>
      <c r="H18" s="12">
        <v>200</v>
      </c>
      <c r="I18" s="13" t="s">
        <v>21</v>
      </c>
      <c r="J18" s="19">
        <v>0.5</v>
      </c>
      <c r="K18" s="13">
        <f t="shared" si="0"/>
        <v>4100</v>
      </c>
      <c r="L18" s="17">
        <f t="shared" si="1"/>
        <v>4100</v>
      </c>
      <c r="M18" s="14"/>
      <c r="N18" s="14"/>
      <c r="O18" s="14"/>
      <c r="XEX18" s="23"/>
      <c r="XEY18" s="23"/>
      <c r="XEZ18" s="23"/>
      <c r="XFA18" s="23"/>
      <c r="XFB18" s="23"/>
      <c r="XFC18" s="4"/>
      <c r="XFD18" s="4"/>
    </row>
    <row r="19" s="1" customFormat="1" ht="33" customHeight="1" spans="1:16384">
      <c r="A19" s="14"/>
      <c r="B19" s="12" t="s">
        <v>43</v>
      </c>
      <c r="C19" s="14"/>
      <c r="D19" s="15" t="s">
        <v>35</v>
      </c>
      <c r="E19" s="17">
        <v>34</v>
      </c>
      <c r="F19" s="12" t="s">
        <v>32</v>
      </c>
      <c r="G19" s="12">
        <v>34</v>
      </c>
      <c r="H19" s="12">
        <v>200</v>
      </c>
      <c r="I19" s="13" t="s">
        <v>21</v>
      </c>
      <c r="J19" s="19">
        <v>0.5</v>
      </c>
      <c r="K19" s="13">
        <f t="shared" si="0"/>
        <v>3400</v>
      </c>
      <c r="L19" s="17">
        <f t="shared" si="1"/>
        <v>3400</v>
      </c>
      <c r="M19" s="14"/>
      <c r="N19" s="14"/>
      <c r="O19" s="14"/>
      <c r="XEX19" s="23"/>
      <c r="XEY19" s="23"/>
      <c r="XEZ19" s="23"/>
      <c r="XFA19" s="23"/>
      <c r="XFB19" s="23"/>
      <c r="XFC19" s="4"/>
      <c r="XFD19" s="4"/>
    </row>
    <row r="20" s="1" customFormat="1" ht="33" customHeight="1" spans="1:16384">
      <c r="A20" s="15"/>
      <c r="B20" s="12" t="s">
        <v>44</v>
      </c>
      <c r="C20" s="15"/>
      <c r="D20" s="15" t="s">
        <v>45</v>
      </c>
      <c r="E20" s="17">
        <v>2</v>
      </c>
      <c r="F20" s="12" t="s">
        <v>20</v>
      </c>
      <c r="G20" s="12">
        <v>2</v>
      </c>
      <c r="H20" s="12">
        <v>280</v>
      </c>
      <c r="I20" s="13" t="s">
        <v>21</v>
      </c>
      <c r="J20" s="19">
        <v>0.5</v>
      </c>
      <c r="K20" s="13">
        <f t="shared" si="0"/>
        <v>280</v>
      </c>
      <c r="L20" s="17">
        <f t="shared" si="1"/>
        <v>280</v>
      </c>
      <c r="M20" s="15"/>
      <c r="N20" s="15"/>
      <c r="O20" s="15"/>
      <c r="XEX20" s="23"/>
      <c r="XEY20" s="23"/>
      <c r="XEZ20" s="23"/>
      <c r="XFA20" s="23"/>
      <c r="XFB20" s="23"/>
      <c r="XFC20" s="4"/>
      <c r="XFD20" s="4"/>
    </row>
    <row r="21" s="1" customFormat="1" ht="33" customHeight="1" spans="1:16384">
      <c r="A21" s="14" t="s">
        <v>46</v>
      </c>
      <c r="B21" s="11" t="s">
        <v>24</v>
      </c>
      <c r="C21" s="14" t="s">
        <v>18</v>
      </c>
      <c r="D21" s="14" t="s">
        <v>47</v>
      </c>
      <c r="E21" s="18">
        <v>45</v>
      </c>
      <c r="F21" s="12" t="s">
        <v>32</v>
      </c>
      <c r="G21" s="12">
        <v>5</v>
      </c>
      <c r="H21" s="12">
        <v>200</v>
      </c>
      <c r="I21" s="13" t="s">
        <v>21</v>
      </c>
      <c r="J21" s="19">
        <v>0.5</v>
      </c>
      <c r="K21" s="13">
        <f t="shared" si="0"/>
        <v>500</v>
      </c>
      <c r="L21" s="18">
        <f>K21+K22+K23</f>
        <v>5980</v>
      </c>
      <c r="M21" s="14">
        <f>K21+K22+K23</f>
        <v>5980</v>
      </c>
      <c r="N21" s="14" t="s">
        <v>48</v>
      </c>
      <c r="O21" s="27" t="s">
        <v>49</v>
      </c>
      <c r="XEX21" s="23"/>
      <c r="XEY21" s="23"/>
      <c r="XEZ21" s="23"/>
      <c r="XFA21" s="23"/>
      <c r="XFB21" s="23"/>
      <c r="XFC21" s="4"/>
      <c r="XFD21" s="4"/>
    </row>
    <row r="22" s="1" customFormat="1" ht="33" customHeight="1" spans="1:16384">
      <c r="A22" s="14"/>
      <c r="B22" s="14"/>
      <c r="C22" s="14"/>
      <c r="D22" s="14"/>
      <c r="E22" s="18"/>
      <c r="F22" s="12" t="s">
        <v>27</v>
      </c>
      <c r="G22" s="12">
        <v>6</v>
      </c>
      <c r="H22" s="12">
        <v>240</v>
      </c>
      <c r="I22" s="13" t="s">
        <v>21</v>
      </c>
      <c r="J22" s="19">
        <v>0.5</v>
      </c>
      <c r="K22" s="13">
        <f t="shared" si="0"/>
        <v>720</v>
      </c>
      <c r="L22" s="18"/>
      <c r="M22" s="14"/>
      <c r="N22" s="14"/>
      <c r="O22" s="14"/>
      <c r="XEX22" s="23"/>
      <c r="XEY22" s="23"/>
      <c r="XEZ22" s="23"/>
      <c r="XFA22" s="23"/>
      <c r="XFB22" s="23"/>
      <c r="XFC22" s="4"/>
      <c r="XFD22" s="4"/>
    </row>
    <row r="23" s="1" customFormat="1" ht="33" customHeight="1" spans="1:16384">
      <c r="A23" s="15"/>
      <c r="B23" s="15"/>
      <c r="C23" s="15"/>
      <c r="D23" s="15"/>
      <c r="E23" s="17"/>
      <c r="F23" s="12" t="s">
        <v>20</v>
      </c>
      <c r="G23" s="12">
        <v>34</v>
      </c>
      <c r="H23" s="12">
        <v>280</v>
      </c>
      <c r="I23" s="13" t="s">
        <v>21</v>
      </c>
      <c r="J23" s="19">
        <v>0.5</v>
      </c>
      <c r="K23" s="13">
        <f t="shared" si="0"/>
        <v>4760</v>
      </c>
      <c r="L23" s="17"/>
      <c r="M23" s="15"/>
      <c r="N23" s="15"/>
      <c r="O23" s="15"/>
      <c r="XEX23" s="23"/>
      <c r="XEY23" s="23"/>
      <c r="XEZ23" s="23"/>
      <c r="XFA23" s="23"/>
      <c r="XFB23" s="23"/>
      <c r="XFC23" s="4"/>
      <c r="XFD23" s="4"/>
    </row>
    <row r="24" s="1" customFormat="1" ht="33" customHeight="1" spans="1:16384">
      <c r="A24" s="14" t="s">
        <v>50</v>
      </c>
      <c r="B24" s="15" t="s">
        <v>51</v>
      </c>
      <c r="C24" s="14" t="s">
        <v>18</v>
      </c>
      <c r="D24" s="15" t="s">
        <v>52</v>
      </c>
      <c r="E24" s="17">
        <v>5</v>
      </c>
      <c r="F24" s="12" t="s">
        <v>32</v>
      </c>
      <c r="G24" s="12">
        <v>5</v>
      </c>
      <c r="H24" s="12">
        <v>200</v>
      </c>
      <c r="I24" s="13" t="s">
        <v>21</v>
      </c>
      <c r="J24" s="19">
        <v>0.5</v>
      </c>
      <c r="K24" s="13">
        <f t="shared" si="0"/>
        <v>500</v>
      </c>
      <c r="L24" s="17">
        <f>G24*H24/2</f>
        <v>500</v>
      </c>
      <c r="M24" s="14">
        <f>L24+L25+L26</f>
        <v>4460</v>
      </c>
      <c r="N24" s="14" t="s">
        <v>53</v>
      </c>
      <c r="O24" s="27" t="s">
        <v>54</v>
      </c>
      <c r="XEX24" s="23"/>
      <c r="XEY24" s="23"/>
      <c r="XEZ24" s="23"/>
      <c r="XFA24" s="23"/>
      <c r="XFB24" s="23"/>
      <c r="XFC24" s="4"/>
      <c r="XFD24" s="4"/>
    </row>
    <row r="25" s="1" customFormat="1" ht="33" customHeight="1" spans="1:16384">
      <c r="A25" s="14"/>
      <c r="B25" s="15" t="s">
        <v>40</v>
      </c>
      <c r="C25" s="14"/>
      <c r="D25" s="15" t="s">
        <v>55</v>
      </c>
      <c r="E25" s="17">
        <v>31</v>
      </c>
      <c r="F25" s="12" t="s">
        <v>27</v>
      </c>
      <c r="G25" s="12">
        <v>31</v>
      </c>
      <c r="H25" s="12">
        <v>240</v>
      </c>
      <c r="I25" s="13" t="s">
        <v>21</v>
      </c>
      <c r="J25" s="19">
        <v>0.5</v>
      </c>
      <c r="K25" s="13">
        <f t="shared" si="0"/>
        <v>3720</v>
      </c>
      <c r="L25" s="17">
        <f>G25*H25/2</f>
        <v>3720</v>
      </c>
      <c r="M25" s="14"/>
      <c r="N25" s="14"/>
      <c r="O25" s="14"/>
      <c r="XEX25" s="23"/>
      <c r="XEY25" s="23"/>
      <c r="XEZ25" s="23"/>
      <c r="XFA25" s="23"/>
      <c r="XFB25" s="23"/>
      <c r="XFC25" s="4"/>
      <c r="XFD25" s="4"/>
    </row>
    <row r="26" s="1" customFormat="1" ht="33" customHeight="1" spans="1:16384">
      <c r="A26" s="14"/>
      <c r="B26" s="15" t="s">
        <v>42</v>
      </c>
      <c r="C26" s="14"/>
      <c r="D26" s="15" t="s">
        <v>56</v>
      </c>
      <c r="E26" s="17">
        <v>2</v>
      </c>
      <c r="F26" s="12" t="s">
        <v>27</v>
      </c>
      <c r="G26" s="12">
        <v>2</v>
      </c>
      <c r="H26" s="12">
        <v>240</v>
      </c>
      <c r="I26" s="13" t="s">
        <v>21</v>
      </c>
      <c r="J26" s="19">
        <v>0.5</v>
      </c>
      <c r="K26" s="13">
        <f t="shared" si="0"/>
        <v>240</v>
      </c>
      <c r="L26" s="17">
        <f>G26*H26/2</f>
        <v>240</v>
      </c>
      <c r="M26" s="14"/>
      <c r="N26" s="14"/>
      <c r="O26" s="14"/>
      <c r="XEX26" s="23"/>
      <c r="XEY26" s="23"/>
      <c r="XEZ26" s="23"/>
      <c r="XFA26" s="23"/>
      <c r="XFB26" s="23"/>
      <c r="XFC26" s="4"/>
      <c r="XFD26" s="4"/>
    </row>
    <row r="27" s="1" customFormat="1" ht="33" customHeight="1" spans="1:16384">
      <c r="A27" s="12" t="s">
        <v>57</v>
      </c>
      <c r="B27" s="13" t="s">
        <v>58</v>
      </c>
      <c r="C27" s="12"/>
      <c r="D27" s="12"/>
      <c r="E27" s="12">
        <f>SUM(E4:E26)</f>
        <v>2190</v>
      </c>
      <c r="F27" s="12"/>
      <c r="G27" s="12">
        <f>SUM(G4:G26)</f>
        <v>2190</v>
      </c>
      <c r="H27" s="12"/>
      <c r="I27" s="12"/>
      <c r="J27" s="20"/>
      <c r="K27" s="12">
        <f>SUM(K4:K26)</f>
        <v>290260</v>
      </c>
      <c r="L27" s="12">
        <f>SUM(L4:L26)</f>
        <v>290260</v>
      </c>
      <c r="M27" s="12">
        <f>SUM(M4:M26)</f>
        <v>290260</v>
      </c>
      <c r="N27" s="21"/>
      <c r="O27" s="12"/>
      <c r="XEX27" s="23"/>
      <c r="XEY27" s="23"/>
      <c r="XEZ27" s="23"/>
      <c r="XFA27" s="23"/>
      <c r="XFB27" s="23"/>
      <c r="XFC27" s="23"/>
      <c r="XFD27" s="24"/>
    </row>
    <row r="28" s="1" customFormat="1" ht="39" customHeight="1" spans="1:16384">
      <c r="A28" s="9" t="s">
        <v>2</v>
      </c>
      <c r="B28" s="9" t="s">
        <v>3</v>
      </c>
      <c r="C28" s="9" t="s">
        <v>4</v>
      </c>
      <c r="D28" s="10" t="s">
        <v>5</v>
      </c>
      <c r="E28" s="9" t="s">
        <v>6</v>
      </c>
      <c r="F28" s="9" t="s">
        <v>7</v>
      </c>
      <c r="G28" s="9"/>
      <c r="H28" s="10" t="s">
        <v>8</v>
      </c>
      <c r="I28" s="9" t="s">
        <v>9</v>
      </c>
      <c r="J28" s="10" t="s">
        <v>10</v>
      </c>
      <c r="K28" s="10" t="s">
        <v>11</v>
      </c>
      <c r="L28" s="10" t="s">
        <v>12</v>
      </c>
      <c r="M28" s="10" t="s">
        <v>13</v>
      </c>
      <c r="N28" s="9" t="s">
        <v>14</v>
      </c>
      <c r="O28" s="9" t="s">
        <v>15</v>
      </c>
      <c r="XEX28" s="23"/>
      <c r="XEY28" s="23"/>
      <c r="XEZ28" s="23"/>
      <c r="XFA28" s="23"/>
      <c r="XFB28" s="23"/>
      <c r="XFC28" s="23"/>
      <c r="XFD28" s="24"/>
    </row>
    <row r="29" s="1" customFormat="1" ht="29.5" customHeight="1" spans="1:16384">
      <c r="A29" s="11" t="s">
        <v>59</v>
      </c>
      <c r="B29" s="16" t="s">
        <v>38</v>
      </c>
      <c r="C29" s="11" t="s">
        <v>60</v>
      </c>
      <c r="D29" s="11" t="s">
        <v>61</v>
      </c>
      <c r="E29" s="16">
        <v>45</v>
      </c>
      <c r="F29" s="12" t="s">
        <v>20</v>
      </c>
      <c r="G29" s="13">
        <v>42</v>
      </c>
      <c r="H29" s="12">
        <v>280</v>
      </c>
      <c r="I29" s="12" t="s">
        <v>62</v>
      </c>
      <c r="J29" s="20">
        <v>1</v>
      </c>
      <c r="K29" s="12">
        <f>G29*H29</f>
        <v>11760</v>
      </c>
      <c r="L29" s="11">
        <f>K29+K30</f>
        <v>12480</v>
      </c>
      <c r="M29" s="11">
        <f>L29+L31</f>
        <v>21320</v>
      </c>
      <c r="N29" s="11" t="s">
        <v>63</v>
      </c>
      <c r="O29" s="26" t="s">
        <v>64</v>
      </c>
      <c r="XEX29" s="23"/>
      <c r="XEY29" s="23"/>
      <c r="XEZ29" s="23"/>
      <c r="XFA29" s="23"/>
      <c r="XFB29" s="23"/>
      <c r="XFC29" s="23"/>
      <c r="XFD29" s="24"/>
    </row>
    <row r="30" s="1" customFormat="1" ht="29.5" customHeight="1" spans="1:16384">
      <c r="A30" s="14"/>
      <c r="B30" s="17"/>
      <c r="C30" s="14"/>
      <c r="D30" s="15"/>
      <c r="E30" s="17"/>
      <c r="F30" s="12" t="s">
        <v>27</v>
      </c>
      <c r="G30" s="13">
        <v>3</v>
      </c>
      <c r="H30" s="12">
        <v>240</v>
      </c>
      <c r="I30" s="12" t="s">
        <v>62</v>
      </c>
      <c r="J30" s="20">
        <v>1</v>
      </c>
      <c r="K30" s="12">
        <f>G30*H30</f>
        <v>720</v>
      </c>
      <c r="L30" s="15"/>
      <c r="M30" s="14"/>
      <c r="N30" s="14"/>
      <c r="O30" s="14"/>
      <c r="XEX30" s="23"/>
      <c r="XEY30" s="23"/>
      <c r="XEZ30" s="23"/>
      <c r="XFA30" s="23"/>
      <c r="XFB30" s="23"/>
      <c r="XFC30" s="23"/>
      <c r="XFD30" s="24"/>
    </row>
    <row r="31" s="1" customFormat="1" ht="29.5" customHeight="1" spans="1:16384">
      <c r="A31" s="14"/>
      <c r="B31" s="16" t="s">
        <v>25</v>
      </c>
      <c r="C31" s="14"/>
      <c r="D31" s="14" t="s">
        <v>65</v>
      </c>
      <c r="E31" s="18">
        <v>36</v>
      </c>
      <c r="F31" s="12" t="s">
        <v>20</v>
      </c>
      <c r="G31" s="13">
        <v>5</v>
      </c>
      <c r="H31" s="12">
        <v>280</v>
      </c>
      <c r="I31" s="12" t="s">
        <v>62</v>
      </c>
      <c r="J31" s="20">
        <v>1</v>
      </c>
      <c r="K31" s="12">
        <f>G31*H31</f>
        <v>1400</v>
      </c>
      <c r="L31" s="14">
        <f>K31+K32</f>
        <v>8840</v>
      </c>
      <c r="M31" s="14"/>
      <c r="N31" s="14"/>
      <c r="O31" s="14"/>
      <c r="XEX31" s="23"/>
      <c r="XEY31" s="23"/>
      <c r="XEZ31" s="23"/>
      <c r="XFA31" s="23"/>
      <c r="XFB31" s="23"/>
      <c r="XFC31" s="23"/>
      <c r="XFD31" s="24"/>
    </row>
    <row r="32" s="1" customFormat="1" ht="29.5" customHeight="1" spans="1:16384">
      <c r="A32" s="15"/>
      <c r="B32" s="17"/>
      <c r="C32" s="15"/>
      <c r="D32" s="15"/>
      <c r="E32" s="17"/>
      <c r="F32" s="12" t="s">
        <v>27</v>
      </c>
      <c r="G32" s="13">
        <v>31</v>
      </c>
      <c r="H32" s="12">
        <v>240</v>
      </c>
      <c r="I32" s="12" t="s">
        <v>62</v>
      </c>
      <c r="J32" s="20">
        <v>1</v>
      </c>
      <c r="K32" s="12">
        <f>G32*H32</f>
        <v>7440</v>
      </c>
      <c r="L32" s="15"/>
      <c r="M32" s="15"/>
      <c r="N32" s="15"/>
      <c r="O32" s="15"/>
      <c r="XEX32" s="23"/>
      <c r="XEY32" s="23"/>
      <c r="XEZ32" s="23"/>
      <c r="XFA32" s="23"/>
      <c r="XFB32" s="23"/>
      <c r="XFC32" s="23"/>
      <c r="XFD32" s="24"/>
    </row>
    <row r="33" s="1" customFormat="1" ht="29.5" customHeight="1" spans="1:16384">
      <c r="A33" s="11" t="s">
        <v>66</v>
      </c>
      <c r="B33" s="13" t="s">
        <v>39</v>
      </c>
      <c r="C33" s="11" t="s">
        <v>60</v>
      </c>
      <c r="D33" s="12" t="s">
        <v>67</v>
      </c>
      <c r="E33" s="13">
        <v>543</v>
      </c>
      <c r="F33" s="12" t="s">
        <v>20</v>
      </c>
      <c r="G33" s="13">
        <v>543</v>
      </c>
      <c r="H33" s="12">
        <v>280</v>
      </c>
      <c r="I33" s="13" t="s">
        <v>21</v>
      </c>
      <c r="J33" s="19">
        <v>0.5</v>
      </c>
      <c r="K33" s="12">
        <f t="shared" ref="K33:K38" si="2">G33*H33/2</f>
        <v>76020</v>
      </c>
      <c r="L33" s="12">
        <f t="shared" ref="L33:L38" si="3">G33*H33/2</f>
        <v>76020</v>
      </c>
      <c r="M33" s="11">
        <f>L33+L34+L35+L36+L37+L38</f>
        <v>308300</v>
      </c>
      <c r="N33" s="11" t="s">
        <v>68</v>
      </c>
      <c r="O33" s="26" t="s">
        <v>69</v>
      </c>
      <c r="XEX33" s="23"/>
      <c r="XEY33" s="23"/>
      <c r="XEZ33" s="23"/>
      <c r="XFA33" s="23"/>
      <c r="XFB33" s="23"/>
      <c r="XFC33" s="23"/>
      <c r="XFD33" s="24"/>
    </row>
    <row r="34" s="1" customFormat="1" ht="41" customHeight="1" spans="1:16384">
      <c r="A34" s="14"/>
      <c r="B34" s="13" t="s">
        <v>40</v>
      </c>
      <c r="C34" s="14"/>
      <c r="D34" s="12" t="s">
        <v>70</v>
      </c>
      <c r="E34" s="13">
        <v>536</v>
      </c>
      <c r="F34" s="12" t="s">
        <v>20</v>
      </c>
      <c r="G34" s="13">
        <v>536</v>
      </c>
      <c r="H34" s="12">
        <v>280</v>
      </c>
      <c r="I34" s="13" t="s">
        <v>21</v>
      </c>
      <c r="J34" s="19">
        <v>0.5</v>
      </c>
      <c r="K34" s="12">
        <f t="shared" si="2"/>
        <v>75040</v>
      </c>
      <c r="L34" s="12">
        <f t="shared" si="3"/>
        <v>75040</v>
      </c>
      <c r="M34" s="14"/>
      <c r="N34" s="14"/>
      <c r="O34" s="14"/>
      <c r="XEX34" s="23"/>
      <c r="XEY34" s="23"/>
      <c r="XEZ34" s="23"/>
      <c r="XFA34" s="23"/>
      <c r="XFB34" s="23"/>
      <c r="XFC34" s="23"/>
      <c r="XFD34" s="24"/>
    </row>
    <row r="35" s="1" customFormat="1" ht="29.5" customHeight="1" spans="1:16384">
      <c r="A35" s="14"/>
      <c r="B35" s="13" t="s">
        <v>42</v>
      </c>
      <c r="C35" s="14"/>
      <c r="D35" s="12" t="s">
        <v>71</v>
      </c>
      <c r="E35" s="13">
        <v>219</v>
      </c>
      <c r="F35" s="12" t="s">
        <v>20</v>
      </c>
      <c r="G35" s="12">
        <v>219</v>
      </c>
      <c r="H35" s="12">
        <v>280</v>
      </c>
      <c r="I35" s="13" t="s">
        <v>21</v>
      </c>
      <c r="J35" s="19">
        <v>0.5</v>
      </c>
      <c r="K35" s="12">
        <f t="shared" si="2"/>
        <v>30660</v>
      </c>
      <c r="L35" s="12">
        <f t="shared" si="3"/>
        <v>30660</v>
      </c>
      <c r="M35" s="14"/>
      <c r="N35" s="14"/>
      <c r="O35" s="14"/>
      <c r="XEX35" s="23"/>
      <c r="XEY35" s="23"/>
      <c r="XEZ35" s="23"/>
      <c r="XFA35" s="23"/>
      <c r="XFB35" s="23"/>
      <c r="XFC35" s="23"/>
      <c r="XFD35" s="24"/>
    </row>
    <row r="36" s="1" customFormat="1" ht="29.5" customHeight="1" spans="1:16384">
      <c r="A36" s="14"/>
      <c r="B36" s="13" t="s">
        <v>43</v>
      </c>
      <c r="C36" s="14"/>
      <c r="D36" s="12" t="s">
        <v>72</v>
      </c>
      <c r="E36" s="13">
        <v>190</v>
      </c>
      <c r="F36" s="12" t="s">
        <v>20</v>
      </c>
      <c r="G36" s="12">
        <v>190</v>
      </c>
      <c r="H36" s="12">
        <v>280</v>
      </c>
      <c r="I36" s="13" t="s">
        <v>21</v>
      </c>
      <c r="J36" s="19">
        <v>0.5</v>
      </c>
      <c r="K36" s="12">
        <f t="shared" si="2"/>
        <v>26600</v>
      </c>
      <c r="L36" s="12">
        <f t="shared" si="3"/>
        <v>26600</v>
      </c>
      <c r="M36" s="14"/>
      <c r="N36" s="14"/>
      <c r="O36" s="14"/>
      <c r="XEX36" s="23"/>
      <c r="XEY36" s="23"/>
      <c r="XEZ36" s="23"/>
      <c r="XFA36" s="23"/>
      <c r="XFB36" s="23"/>
      <c r="XFC36" s="23"/>
      <c r="XFD36" s="24"/>
    </row>
    <row r="37" s="1" customFormat="1" ht="39" customHeight="1" spans="1:16384">
      <c r="A37" s="14"/>
      <c r="B37" s="13" t="s">
        <v>44</v>
      </c>
      <c r="C37" s="14"/>
      <c r="D37" s="12" t="s">
        <v>73</v>
      </c>
      <c r="E37" s="13">
        <v>451</v>
      </c>
      <c r="F37" s="12" t="s">
        <v>20</v>
      </c>
      <c r="G37" s="12">
        <v>451</v>
      </c>
      <c r="H37" s="12">
        <v>280</v>
      </c>
      <c r="I37" s="13" t="s">
        <v>21</v>
      </c>
      <c r="J37" s="19">
        <v>0.5</v>
      </c>
      <c r="K37" s="12">
        <f t="shared" si="2"/>
        <v>63140</v>
      </c>
      <c r="L37" s="12">
        <f t="shared" si="3"/>
        <v>63140</v>
      </c>
      <c r="M37" s="14"/>
      <c r="N37" s="14"/>
      <c r="O37" s="14"/>
      <c r="XEX37" s="23"/>
      <c r="XEY37" s="23"/>
      <c r="XEZ37" s="23"/>
      <c r="XFA37" s="23"/>
      <c r="XFB37" s="23"/>
      <c r="XFC37" s="23"/>
      <c r="XFD37" s="24"/>
    </row>
    <row r="38" s="1" customFormat="1" ht="29.5" customHeight="1" spans="1:16384">
      <c r="A38" s="15"/>
      <c r="B38" s="13" t="s">
        <v>74</v>
      </c>
      <c r="C38" s="15"/>
      <c r="D38" s="12" t="s">
        <v>75</v>
      </c>
      <c r="E38" s="13">
        <v>307</v>
      </c>
      <c r="F38" s="12" t="s">
        <v>27</v>
      </c>
      <c r="G38" s="13">
        <v>307</v>
      </c>
      <c r="H38" s="12">
        <v>240</v>
      </c>
      <c r="I38" s="13" t="s">
        <v>21</v>
      </c>
      <c r="J38" s="19">
        <v>0.5</v>
      </c>
      <c r="K38" s="12">
        <f t="shared" si="2"/>
        <v>36840</v>
      </c>
      <c r="L38" s="12">
        <f t="shared" si="3"/>
        <v>36840</v>
      </c>
      <c r="M38" s="15"/>
      <c r="N38" s="15"/>
      <c r="O38" s="15"/>
      <c r="XEX38" s="23"/>
      <c r="XEY38" s="23"/>
      <c r="XEZ38" s="23"/>
      <c r="XFA38" s="23"/>
      <c r="XFB38" s="23"/>
      <c r="XFC38" s="23"/>
      <c r="XFD38" s="24"/>
    </row>
    <row r="39" s="1" customFormat="1" ht="29.5" customHeight="1" spans="1:16384">
      <c r="A39" s="14" t="s">
        <v>76</v>
      </c>
      <c r="B39" s="13" t="s">
        <v>17</v>
      </c>
      <c r="C39" s="14" t="s">
        <v>60</v>
      </c>
      <c r="D39" s="12" t="s">
        <v>77</v>
      </c>
      <c r="E39" s="13">
        <v>736</v>
      </c>
      <c r="F39" s="12" t="s">
        <v>27</v>
      </c>
      <c r="G39" s="13">
        <v>736</v>
      </c>
      <c r="H39" s="12">
        <v>240</v>
      </c>
      <c r="I39" s="12" t="s">
        <v>62</v>
      </c>
      <c r="J39" s="20">
        <v>1</v>
      </c>
      <c r="K39" s="12">
        <f>G39*H39</f>
        <v>176640</v>
      </c>
      <c r="L39" s="12">
        <f>G39*H39</f>
        <v>176640</v>
      </c>
      <c r="M39" s="14">
        <f>L39+L40</f>
        <v>292560</v>
      </c>
      <c r="N39" s="14" t="s">
        <v>78</v>
      </c>
      <c r="O39" s="27" t="s">
        <v>79</v>
      </c>
      <c r="XEX39" s="23"/>
      <c r="XEY39" s="23"/>
      <c r="XEZ39" s="23"/>
      <c r="XFA39" s="23"/>
      <c r="XFB39" s="23"/>
      <c r="XFC39" s="23"/>
      <c r="XFD39" s="24"/>
    </row>
    <row r="40" s="1" customFormat="1" ht="29.5" customHeight="1" spans="1:16384">
      <c r="A40" s="15"/>
      <c r="B40" s="13" t="s">
        <v>24</v>
      </c>
      <c r="C40" s="15"/>
      <c r="D40" s="12" t="s">
        <v>77</v>
      </c>
      <c r="E40" s="13">
        <v>483</v>
      </c>
      <c r="F40" s="12" t="s">
        <v>27</v>
      </c>
      <c r="G40" s="13">
        <v>483</v>
      </c>
      <c r="H40" s="12">
        <v>240</v>
      </c>
      <c r="I40" s="12" t="s">
        <v>62</v>
      </c>
      <c r="J40" s="20">
        <v>1</v>
      </c>
      <c r="K40" s="12">
        <f>G40*H40</f>
        <v>115920</v>
      </c>
      <c r="L40" s="12">
        <f>G40*H40</f>
        <v>115920</v>
      </c>
      <c r="M40" s="15"/>
      <c r="N40" s="15"/>
      <c r="O40" s="15"/>
      <c r="XEX40" s="23"/>
      <c r="XEY40" s="23"/>
      <c r="XEZ40" s="23"/>
      <c r="XFA40" s="23"/>
      <c r="XFB40" s="23"/>
      <c r="XFC40" s="23"/>
      <c r="XFD40" s="24"/>
    </row>
    <row r="41" s="1" customFormat="1" ht="29.5" customHeight="1" spans="1:16384">
      <c r="A41" s="12" t="s">
        <v>57</v>
      </c>
      <c r="B41" s="13" t="s">
        <v>80</v>
      </c>
      <c r="C41" s="12"/>
      <c r="D41" s="12"/>
      <c r="E41" s="13">
        <f>SUM(E29:E40)</f>
        <v>3546</v>
      </c>
      <c r="F41" s="12"/>
      <c r="G41" s="12">
        <f>SUM(G29:G40)</f>
        <v>3546</v>
      </c>
      <c r="H41" s="12"/>
      <c r="I41" s="12"/>
      <c r="J41" s="20"/>
      <c r="K41" s="12">
        <f>SUM(K29:K40)</f>
        <v>622180</v>
      </c>
      <c r="L41" s="12">
        <f>SUM(L29:L40)</f>
        <v>622180</v>
      </c>
      <c r="M41" s="12">
        <f>SUM(M29:M40)</f>
        <v>622180</v>
      </c>
      <c r="N41" s="12"/>
      <c r="O41" s="12"/>
      <c r="XEX41" s="23"/>
      <c r="XEY41" s="23"/>
      <c r="XEZ41" s="23"/>
      <c r="XFA41" s="23"/>
      <c r="XFB41" s="23"/>
      <c r="XFC41" s="23"/>
      <c r="XFD41" s="24"/>
    </row>
    <row r="42" s="1" customFormat="1" ht="40" customHeight="1" spans="1:16384">
      <c r="A42" s="9" t="s">
        <v>2</v>
      </c>
      <c r="B42" s="9" t="s">
        <v>3</v>
      </c>
      <c r="C42" s="9" t="s">
        <v>4</v>
      </c>
      <c r="D42" s="10" t="s">
        <v>5</v>
      </c>
      <c r="E42" s="9" t="s">
        <v>6</v>
      </c>
      <c r="F42" s="9" t="s">
        <v>7</v>
      </c>
      <c r="G42" s="9"/>
      <c r="H42" s="10" t="s">
        <v>8</v>
      </c>
      <c r="I42" s="9" t="s">
        <v>9</v>
      </c>
      <c r="J42" s="10" t="s">
        <v>10</v>
      </c>
      <c r="K42" s="10" t="s">
        <v>11</v>
      </c>
      <c r="L42" s="10" t="s">
        <v>12</v>
      </c>
      <c r="M42" s="10" t="s">
        <v>13</v>
      </c>
      <c r="N42" s="9" t="s">
        <v>14</v>
      </c>
      <c r="O42" s="9" t="s">
        <v>15</v>
      </c>
      <c r="XEX42" s="23"/>
      <c r="XEY42" s="23"/>
      <c r="XEZ42" s="23"/>
      <c r="XFA42" s="23"/>
      <c r="XFB42" s="23"/>
      <c r="XFC42" s="23"/>
      <c r="XFD42" s="24"/>
    </row>
    <row r="43" s="1" customFormat="1" ht="26" customHeight="1" spans="1:16384">
      <c r="A43" s="11" t="s">
        <v>81</v>
      </c>
      <c r="B43" s="13" t="s">
        <v>40</v>
      </c>
      <c r="C43" s="11" t="s">
        <v>82</v>
      </c>
      <c r="D43" s="12" t="s">
        <v>83</v>
      </c>
      <c r="E43" s="13">
        <v>50</v>
      </c>
      <c r="F43" s="12" t="s">
        <v>32</v>
      </c>
      <c r="G43" s="12">
        <v>50</v>
      </c>
      <c r="H43" s="12">
        <v>200</v>
      </c>
      <c r="I43" s="12" t="s">
        <v>62</v>
      </c>
      <c r="J43" s="20">
        <v>1</v>
      </c>
      <c r="K43" s="12">
        <f t="shared" ref="K43:K67" si="4">G43*H43</f>
        <v>10000</v>
      </c>
      <c r="L43" s="12">
        <f t="shared" ref="L43:L48" si="5">G43*H43</f>
        <v>10000</v>
      </c>
      <c r="M43" s="11">
        <f>L43+L44+L45+L46+L47+L48+L49+L51+L53+L55</f>
        <v>72040</v>
      </c>
      <c r="N43" s="11" t="s">
        <v>84</v>
      </c>
      <c r="O43" s="26" t="s">
        <v>85</v>
      </c>
      <c r="XEX43" s="23"/>
      <c r="XEY43" s="23"/>
      <c r="XEZ43" s="23"/>
      <c r="XFA43" s="23"/>
      <c r="XFB43" s="23"/>
      <c r="XFC43" s="23"/>
      <c r="XFD43" s="24"/>
    </row>
    <row r="44" s="1" customFormat="1" ht="41" customHeight="1" spans="1:16384">
      <c r="A44" s="14"/>
      <c r="B44" s="13" t="s">
        <v>42</v>
      </c>
      <c r="C44" s="14"/>
      <c r="D44" s="12" t="s">
        <v>86</v>
      </c>
      <c r="E44" s="13">
        <v>31</v>
      </c>
      <c r="F44" s="12" t="s">
        <v>32</v>
      </c>
      <c r="G44" s="12">
        <v>31</v>
      </c>
      <c r="H44" s="12">
        <v>200</v>
      </c>
      <c r="I44" s="12" t="s">
        <v>62</v>
      </c>
      <c r="J44" s="20">
        <v>1</v>
      </c>
      <c r="K44" s="12">
        <f t="shared" si="4"/>
        <v>6200</v>
      </c>
      <c r="L44" s="12">
        <f t="shared" si="5"/>
        <v>6200</v>
      </c>
      <c r="M44" s="14"/>
      <c r="N44" s="14"/>
      <c r="O44" s="14"/>
      <c r="XEX44" s="23"/>
      <c r="XEY44" s="23"/>
      <c r="XEZ44" s="23"/>
      <c r="XFA44" s="23"/>
      <c r="XFB44" s="23"/>
      <c r="XFC44" s="23"/>
      <c r="XFD44" s="24"/>
    </row>
    <row r="45" s="1" customFormat="1" ht="26" customHeight="1" spans="1:16384">
      <c r="A45" s="14"/>
      <c r="B45" s="13" t="s">
        <v>43</v>
      </c>
      <c r="C45" s="14"/>
      <c r="D45" s="12" t="s">
        <v>87</v>
      </c>
      <c r="E45" s="13">
        <v>24</v>
      </c>
      <c r="F45" s="12" t="s">
        <v>32</v>
      </c>
      <c r="G45" s="12">
        <v>24</v>
      </c>
      <c r="H45" s="12">
        <v>200</v>
      </c>
      <c r="I45" s="12" t="s">
        <v>62</v>
      </c>
      <c r="J45" s="20">
        <v>1</v>
      </c>
      <c r="K45" s="12">
        <f t="shared" si="4"/>
        <v>4800</v>
      </c>
      <c r="L45" s="12">
        <f t="shared" si="5"/>
        <v>4800</v>
      </c>
      <c r="M45" s="14"/>
      <c r="N45" s="14"/>
      <c r="O45" s="14"/>
      <c r="XEX45" s="23"/>
      <c r="XEY45" s="23"/>
      <c r="XEZ45" s="23"/>
      <c r="XFA45" s="23"/>
      <c r="XFB45" s="23"/>
      <c r="XFC45" s="23"/>
      <c r="XFD45" s="24"/>
    </row>
    <row r="46" s="1" customFormat="1" ht="26" customHeight="1" spans="1:16384">
      <c r="A46" s="14"/>
      <c r="B46" s="13" t="s">
        <v>44</v>
      </c>
      <c r="C46" s="14"/>
      <c r="D46" s="12" t="s">
        <v>77</v>
      </c>
      <c r="E46" s="13">
        <v>39</v>
      </c>
      <c r="F46" s="12" t="s">
        <v>32</v>
      </c>
      <c r="G46" s="12">
        <v>39</v>
      </c>
      <c r="H46" s="12">
        <v>200</v>
      </c>
      <c r="I46" s="12" t="s">
        <v>62</v>
      </c>
      <c r="J46" s="20">
        <v>1</v>
      </c>
      <c r="K46" s="12">
        <f t="shared" si="4"/>
        <v>7800</v>
      </c>
      <c r="L46" s="12">
        <f t="shared" si="5"/>
        <v>7800</v>
      </c>
      <c r="M46" s="14"/>
      <c r="N46" s="14"/>
      <c r="O46" s="14"/>
      <c r="XEX46" s="23"/>
      <c r="XEY46" s="23"/>
      <c r="XEZ46" s="23"/>
      <c r="XFA46" s="23"/>
      <c r="XFB46" s="23"/>
      <c r="XFC46" s="23"/>
      <c r="XFD46" s="24"/>
    </row>
    <row r="47" s="1" customFormat="1" ht="26" customHeight="1" spans="1:16384">
      <c r="A47" s="14"/>
      <c r="B47" s="13" t="s">
        <v>74</v>
      </c>
      <c r="C47" s="14"/>
      <c r="D47" s="12" t="s">
        <v>88</v>
      </c>
      <c r="E47" s="13">
        <v>26</v>
      </c>
      <c r="F47" s="12" t="s">
        <v>32</v>
      </c>
      <c r="G47" s="12">
        <v>26</v>
      </c>
      <c r="H47" s="12">
        <v>200</v>
      </c>
      <c r="I47" s="12" t="s">
        <v>62</v>
      </c>
      <c r="J47" s="20">
        <v>1</v>
      </c>
      <c r="K47" s="12">
        <f t="shared" si="4"/>
        <v>5200</v>
      </c>
      <c r="L47" s="12">
        <f t="shared" si="5"/>
        <v>5200</v>
      </c>
      <c r="M47" s="14"/>
      <c r="N47" s="14"/>
      <c r="O47" s="14"/>
      <c r="XEX47" s="23"/>
      <c r="XEY47" s="23"/>
      <c r="XEZ47" s="23"/>
      <c r="XFA47" s="23"/>
      <c r="XFB47" s="23"/>
      <c r="XFC47" s="23"/>
      <c r="XFD47" s="24"/>
    </row>
    <row r="48" s="1" customFormat="1" ht="26" customHeight="1" spans="1:16384">
      <c r="A48" s="14"/>
      <c r="B48" s="13" t="s">
        <v>89</v>
      </c>
      <c r="C48" s="14"/>
      <c r="D48" s="12" t="s">
        <v>90</v>
      </c>
      <c r="E48" s="13">
        <v>15</v>
      </c>
      <c r="F48" s="12" t="s">
        <v>27</v>
      </c>
      <c r="G48" s="12">
        <v>15</v>
      </c>
      <c r="H48" s="12">
        <v>240</v>
      </c>
      <c r="I48" s="12" t="s">
        <v>62</v>
      </c>
      <c r="J48" s="20">
        <v>1</v>
      </c>
      <c r="K48" s="12">
        <f t="shared" si="4"/>
        <v>3600</v>
      </c>
      <c r="L48" s="12">
        <f t="shared" si="5"/>
        <v>3600</v>
      </c>
      <c r="M48" s="14"/>
      <c r="N48" s="14"/>
      <c r="O48" s="14"/>
      <c r="XEX48" s="23"/>
      <c r="XEY48" s="23"/>
      <c r="XEZ48" s="23"/>
      <c r="XFA48" s="23"/>
      <c r="XFB48" s="23"/>
      <c r="XFC48" s="23"/>
      <c r="XFD48" s="24"/>
    </row>
    <row r="49" s="1" customFormat="1" ht="24" customHeight="1" spans="1:16384">
      <c r="A49" s="14"/>
      <c r="B49" s="16" t="s">
        <v>91</v>
      </c>
      <c r="C49" s="14"/>
      <c r="D49" s="11" t="s">
        <v>87</v>
      </c>
      <c r="E49" s="16">
        <v>24</v>
      </c>
      <c r="F49" s="12" t="s">
        <v>32</v>
      </c>
      <c r="G49" s="12">
        <v>3</v>
      </c>
      <c r="H49" s="12">
        <v>200</v>
      </c>
      <c r="I49" s="12" t="s">
        <v>62</v>
      </c>
      <c r="J49" s="20">
        <v>1</v>
      </c>
      <c r="K49" s="12">
        <f t="shared" si="4"/>
        <v>600</v>
      </c>
      <c r="L49" s="11">
        <f>K49+K50</f>
        <v>5640</v>
      </c>
      <c r="M49" s="14"/>
      <c r="N49" s="14"/>
      <c r="O49" s="14"/>
      <c r="XEX49" s="23"/>
      <c r="XEY49" s="23"/>
      <c r="XEZ49" s="23"/>
      <c r="XFA49" s="23"/>
      <c r="XFB49" s="23"/>
      <c r="XFC49" s="23"/>
      <c r="XFD49" s="24"/>
    </row>
    <row r="50" s="1" customFormat="1" ht="24" customHeight="1" spans="1:16384">
      <c r="A50" s="14"/>
      <c r="B50" s="17"/>
      <c r="C50" s="14"/>
      <c r="D50" s="15"/>
      <c r="E50" s="17"/>
      <c r="F50" s="12" t="s">
        <v>27</v>
      </c>
      <c r="G50" s="12">
        <v>21</v>
      </c>
      <c r="H50" s="12">
        <v>240</v>
      </c>
      <c r="I50" s="12" t="s">
        <v>62</v>
      </c>
      <c r="J50" s="20">
        <v>1</v>
      </c>
      <c r="K50" s="12">
        <f t="shared" si="4"/>
        <v>5040</v>
      </c>
      <c r="L50" s="15"/>
      <c r="M50" s="14"/>
      <c r="N50" s="14"/>
      <c r="O50" s="14"/>
      <c r="XEX50" s="23"/>
      <c r="XEY50" s="23"/>
      <c r="XEZ50" s="23"/>
      <c r="XFA50" s="23"/>
      <c r="XFB50" s="23"/>
      <c r="XFC50" s="23"/>
      <c r="XFD50" s="24"/>
    </row>
    <row r="51" s="1" customFormat="1" ht="24" customHeight="1" spans="1:16384">
      <c r="A51" s="14"/>
      <c r="B51" s="16" t="s">
        <v>92</v>
      </c>
      <c r="C51" s="14"/>
      <c r="D51" s="14" t="s">
        <v>77</v>
      </c>
      <c r="E51" s="18">
        <v>36</v>
      </c>
      <c r="F51" s="12" t="s">
        <v>32</v>
      </c>
      <c r="G51" s="12">
        <v>29</v>
      </c>
      <c r="H51" s="12">
        <v>200</v>
      </c>
      <c r="I51" s="12" t="s">
        <v>62</v>
      </c>
      <c r="J51" s="20">
        <v>1</v>
      </c>
      <c r="K51" s="12">
        <f t="shared" si="4"/>
        <v>5800</v>
      </c>
      <c r="L51" s="14">
        <f>K51+K52</f>
        <v>7480</v>
      </c>
      <c r="M51" s="14"/>
      <c r="N51" s="14"/>
      <c r="O51" s="14"/>
      <c r="XEX51" s="23"/>
      <c r="XEY51" s="23"/>
      <c r="XEZ51" s="23"/>
      <c r="XFA51" s="23"/>
      <c r="XFB51" s="23"/>
      <c r="XFC51" s="23"/>
      <c r="XFD51" s="24"/>
    </row>
    <row r="52" s="1" customFormat="1" ht="24" customHeight="1" spans="1:16384">
      <c r="A52" s="14"/>
      <c r="B52" s="17"/>
      <c r="C52" s="14"/>
      <c r="D52" s="15"/>
      <c r="E52" s="17"/>
      <c r="F52" s="12" t="s">
        <v>27</v>
      </c>
      <c r="G52" s="12">
        <v>7</v>
      </c>
      <c r="H52" s="12">
        <v>240</v>
      </c>
      <c r="I52" s="12" t="s">
        <v>62</v>
      </c>
      <c r="J52" s="20">
        <v>1</v>
      </c>
      <c r="K52" s="12">
        <f t="shared" si="4"/>
        <v>1680</v>
      </c>
      <c r="L52" s="15"/>
      <c r="M52" s="14"/>
      <c r="N52" s="14"/>
      <c r="O52" s="14"/>
      <c r="XEX52" s="23"/>
      <c r="XEY52" s="23"/>
      <c r="XEZ52" s="23"/>
      <c r="XFA52" s="23"/>
      <c r="XFB52" s="23"/>
      <c r="XFC52" s="23"/>
      <c r="XFD52" s="24"/>
    </row>
    <row r="53" s="1" customFormat="1" ht="24" customHeight="1" spans="1:16384">
      <c r="A53" s="14"/>
      <c r="B53" s="16" t="s">
        <v>93</v>
      </c>
      <c r="C53" s="14"/>
      <c r="D53" s="14" t="s">
        <v>94</v>
      </c>
      <c r="E53" s="18">
        <v>37</v>
      </c>
      <c r="F53" s="12" t="s">
        <v>32</v>
      </c>
      <c r="G53" s="12">
        <v>23</v>
      </c>
      <c r="H53" s="12">
        <v>200</v>
      </c>
      <c r="I53" s="12" t="s">
        <v>62</v>
      </c>
      <c r="J53" s="20">
        <v>1</v>
      </c>
      <c r="K53" s="12">
        <f t="shared" si="4"/>
        <v>4600</v>
      </c>
      <c r="L53" s="14">
        <f>K53+K54</f>
        <v>7960</v>
      </c>
      <c r="M53" s="14"/>
      <c r="N53" s="14"/>
      <c r="O53" s="14"/>
      <c r="XEX53" s="23"/>
      <c r="XEY53" s="23"/>
      <c r="XEZ53" s="23"/>
      <c r="XFA53" s="23"/>
      <c r="XFB53" s="23"/>
      <c r="XFC53" s="23"/>
      <c r="XFD53" s="24"/>
    </row>
    <row r="54" s="1" customFormat="1" ht="24" customHeight="1" spans="1:16384">
      <c r="A54" s="14"/>
      <c r="B54" s="17"/>
      <c r="C54" s="14"/>
      <c r="D54" s="15"/>
      <c r="E54" s="17"/>
      <c r="F54" s="12" t="s">
        <v>27</v>
      </c>
      <c r="G54" s="12">
        <v>14</v>
      </c>
      <c r="H54" s="12">
        <v>240</v>
      </c>
      <c r="I54" s="12" t="s">
        <v>62</v>
      </c>
      <c r="J54" s="20">
        <v>1</v>
      </c>
      <c r="K54" s="12">
        <f t="shared" si="4"/>
        <v>3360</v>
      </c>
      <c r="L54" s="15"/>
      <c r="M54" s="14"/>
      <c r="N54" s="14"/>
      <c r="O54" s="14"/>
      <c r="XEX54" s="23"/>
      <c r="XEY54" s="23"/>
      <c r="XEZ54" s="23"/>
      <c r="XFA54" s="23"/>
      <c r="XFB54" s="23"/>
      <c r="XFC54" s="23"/>
      <c r="XFD54" s="24"/>
    </row>
    <row r="55" s="1" customFormat="1" ht="24" customHeight="1" spans="1:16384">
      <c r="A55" s="14"/>
      <c r="B55" s="16" t="s">
        <v>95</v>
      </c>
      <c r="C55" s="14"/>
      <c r="D55" s="14" t="s">
        <v>87</v>
      </c>
      <c r="E55" s="18">
        <v>56</v>
      </c>
      <c r="F55" s="12" t="s">
        <v>32</v>
      </c>
      <c r="G55" s="12">
        <v>2</v>
      </c>
      <c r="H55" s="12">
        <v>200</v>
      </c>
      <c r="I55" s="12" t="s">
        <v>62</v>
      </c>
      <c r="J55" s="20">
        <v>1</v>
      </c>
      <c r="K55" s="12">
        <f t="shared" si="4"/>
        <v>400</v>
      </c>
      <c r="L55" s="14">
        <f>K55+K56</f>
        <v>13360</v>
      </c>
      <c r="M55" s="14"/>
      <c r="N55" s="14"/>
      <c r="O55" s="14"/>
      <c r="XEX55" s="23"/>
      <c r="XEY55" s="23"/>
      <c r="XEZ55" s="23"/>
      <c r="XFA55" s="23"/>
      <c r="XFB55" s="23"/>
      <c r="XFC55" s="23"/>
      <c r="XFD55" s="24"/>
    </row>
    <row r="56" s="1" customFormat="1" ht="24" customHeight="1" spans="1:16384">
      <c r="A56" s="14"/>
      <c r="B56" s="18"/>
      <c r="C56" s="14"/>
      <c r="D56" s="14"/>
      <c r="E56" s="18"/>
      <c r="F56" s="11" t="s">
        <v>27</v>
      </c>
      <c r="G56" s="11">
        <v>54</v>
      </c>
      <c r="H56" s="11">
        <v>240</v>
      </c>
      <c r="I56" s="11" t="s">
        <v>62</v>
      </c>
      <c r="J56" s="22">
        <v>1</v>
      </c>
      <c r="K56" s="11">
        <f t="shared" si="4"/>
        <v>12960</v>
      </c>
      <c r="L56" s="14"/>
      <c r="M56" s="14"/>
      <c r="N56" s="14"/>
      <c r="O56" s="14"/>
      <c r="XEX56" s="23"/>
      <c r="XEY56" s="23"/>
      <c r="XEZ56" s="23"/>
      <c r="XFA56" s="23"/>
      <c r="XFB56" s="23"/>
      <c r="XFC56" s="23"/>
      <c r="XFD56" s="24"/>
    </row>
    <row r="57" s="1" customFormat="1" ht="26" customHeight="1" spans="1:16384">
      <c r="A57" s="12" t="s">
        <v>96</v>
      </c>
      <c r="B57" s="16" t="s">
        <v>38</v>
      </c>
      <c r="C57" s="12" t="s">
        <v>82</v>
      </c>
      <c r="D57" s="12" t="s">
        <v>97</v>
      </c>
      <c r="E57" s="13">
        <v>32</v>
      </c>
      <c r="F57" s="12" t="s">
        <v>32</v>
      </c>
      <c r="G57" s="12">
        <v>30</v>
      </c>
      <c r="H57" s="12">
        <v>200</v>
      </c>
      <c r="I57" s="11" t="s">
        <v>62</v>
      </c>
      <c r="J57" s="22">
        <v>1</v>
      </c>
      <c r="K57" s="11">
        <f t="shared" si="4"/>
        <v>6000</v>
      </c>
      <c r="L57" s="11">
        <f>K57+K58+K59</f>
        <v>6520</v>
      </c>
      <c r="M57" s="12">
        <f>L57+L60+L62+L65+L66</f>
        <v>46040</v>
      </c>
      <c r="N57" s="12" t="s">
        <v>98</v>
      </c>
      <c r="O57" s="28" t="s">
        <v>99</v>
      </c>
      <c r="XEX57" s="23"/>
      <c r="XEY57" s="23"/>
      <c r="XEZ57" s="23"/>
      <c r="XFA57" s="23"/>
      <c r="XFB57" s="23"/>
      <c r="XFC57" s="23"/>
      <c r="XFD57" s="24"/>
    </row>
    <row r="58" s="1" customFormat="1" ht="26" customHeight="1" spans="1:16384">
      <c r="A58" s="12"/>
      <c r="B58" s="18"/>
      <c r="C58" s="12"/>
      <c r="D58" s="12"/>
      <c r="E58" s="13"/>
      <c r="F58" s="12" t="s">
        <v>27</v>
      </c>
      <c r="G58" s="12">
        <v>1</v>
      </c>
      <c r="H58" s="12">
        <v>240</v>
      </c>
      <c r="I58" s="11" t="s">
        <v>62</v>
      </c>
      <c r="J58" s="22">
        <v>1</v>
      </c>
      <c r="K58" s="11">
        <f t="shared" si="4"/>
        <v>240</v>
      </c>
      <c r="L58" s="14"/>
      <c r="M58" s="12"/>
      <c r="N58" s="12"/>
      <c r="O58" s="12"/>
      <c r="XEX58" s="23"/>
      <c r="XEY58" s="23"/>
      <c r="XEZ58" s="23"/>
      <c r="XFA58" s="23"/>
      <c r="XFB58" s="23"/>
      <c r="XFC58" s="23"/>
      <c r="XFD58" s="24"/>
    </row>
    <row r="59" s="1" customFormat="1" ht="26" customHeight="1" spans="1:16384">
      <c r="A59" s="12"/>
      <c r="B59" s="17"/>
      <c r="C59" s="12"/>
      <c r="D59" s="12"/>
      <c r="E59" s="13"/>
      <c r="F59" s="12" t="s">
        <v>20</v>
      </c>
      <c r="G59" s="12">
        <v>1</v>
      </c>
      <c r="H59" s="12">
        <v>280</v>
      </c>
      <c r="I59" s="11" t="s">
        <v>62</v>
      </c>
      <c r="J59" s="22">
        <v>1</v>
      </c>
      <c r="K59" s="11">
        <f t="shared" si="4"/>
        <v>280</v>
      </c>
      <c r="L59" s="15"/>
      <c r="M59" s="12"/>
      <c r="N59" s="12"/>
      <c r="O59" s="12"/>
      <c r="XEX59" s="23"/>
      <c r="XEY59" s="23"/>
      <c r="XEZ59" s="23"/>
      <c r="XFA59" s="23"/>
      <c r="XFB59" s="23"/>
      <c r="XFC59" s="23"/>
      <c r="XFD59" s="24"/>
    </row>
    <row r="60" s="1" customFormat="1" ht="26" customHeight="1" spans="1:16384">
      <c r="A60" s="12"/>
      <c r="B60" s="13" t="s">
        <v>25</v>
      </c>
      <c r="C60" s="12"/>
      <c r="D60" s="12" t="s">
        <v>100</v>
      </c>
      <c r="E60" s="13">
        <v>35</v>
      </c>
      <c r="F60" s="12" t="s">
        <v>32</v>
      </c>
      <c r="G60" s="12">
        <v>34</v>
      </c>
      <c r="H60" s="12">
        <v>200</v>
      </c>
      <c r="I60" s="12" t="s">
        <v>62</v>
      </c>
      <c r="J60" s="20">
        <v>1</v>
      </c>
      <c r="K60" s="12">
        <f t="shared" si="4"/>
        <v>6800</v>
      </c>
      <c r="L60" s="12">
        <f>K60+K61</f>
        <v>7080</v>
      </c>
      <c r="M60" s="12"/>
      <c r="N60" s="12"/>
      <c r="O60" s="12"/>
      <c r="XEX60" s="23"/>
      <c r="XEY60" s="23"/>
      <c r="XEZ60" s="23"/>
      <c r="XFA60" s="23"/>
      <c r="XFB60" s="23"/>
      <c r="XFC60" s="23"/>
      <c r="XFD60" s="24"/>
    </row>
    <row r="61" s="1" customFormat="1" ht="26" customHeight="1" spans="1:16384">
      <c r="A61" s="12"/>
      <c r="B61" s="13"/>
      <c r="C61" s="12"/>
      <c r="D61" s="12"/>
      <c r="E61" s="13"/>
      <c r="F61" s="12" t="s">
        <v>20</v>
      </c>
      <c r="G61" s="12">
        <v>1</v>
      </c>
      <c r="H61" s="12">
        <v>280</v>
      </c>
      <c r="I61" s="12" t="s">
        <v>62</v>
      </c>
      <c r="J61" s="20">
        <v>1</v>
      </c>
      <c r="K61" s="12">
        <f t="shared" si="4"/>
        <v>280</v>
      </c>
      <c r="L61" s="12"/>
      <c r="M61" s="12"/>
      <c r="N61" s="12"/>
      <c r="O61" s="12"/>
      <c r="XEX61" s="23"/>
      <c r="XEY61" s="23"/>
      <c r="XEZ61" s="23"/>
      <c r="XFA61" s="23"/>
      <c r="XFB61" s="23"/>
      <c r="XFC61" s="23"/>
      <c r="XFD61" s="24"/>
    </row>
    <row r="62" s="1" customFormat="1" ht="26" customHeight="1" spans="1:16384">
      <c r="A62" s="12"/>
      <c r="B62" s="13" t="s">
        <v>39</v>
      </c>
      <c r="C62" s="12"/>
      <c r="D62" s="12" t="s">
        <v>101</v>
      </c>
      <c r="E62" s="13">
        <v>66</v>
      </c>
      <c r="F62" s="12" t="s">
        <v>32</v>
      </c>
      <c r="G62" s="12">
        <v>43</v>
      </c>
      <c r="H62" s="12">
        <v>200</v>
      </c>
      <c r="I62" s="12" t="s">
        <v>62</v>
      </c>
      <c r="J62" s="20">
        <v>1</v>
      </c>
      <c r="K62" s="12">
        <f t="shared" si="4"/>
        <v>8600</v>
      </c>
      <c r="L62" s="12">
        <f>K62+K63+K64</f>
        <v>14240</v>
      </c>
      <c r="M62" s="12"/>
      <c r="N62" s="12"/>
      <c r="O62" s="12"/>
      <c r="XEX62" s="23"/>
      <c r="XEY62" s="23"/>
      <c r="XEZ62" s="23"/>
      <c r="XFA62" s="23"/>
      <c r="XFB62" s="23"/>
      <c r="XFC62" s="23"/>
      <c r="XFD62" s="24"/>
    </row>
    <row r="63" s="1" customFormat="1" ht="26" customHeight="1" spans="1:16384">
      <c r="A63" s="12"/>
      <c r="B63" s="13"/>
      <c r="C63" s="12"/>
      <c r="D63" s="12"/>
      <c r="E63" s="13"/>
      <c r="F63" s="12" t="s">
        <v>27</v>
      </c>
      <c r="G63" s="12">
        <v>20</v>
      </c>
      <c r="H63" s="12">
        <v>240</v>
      </c>
      <c r="I63" s="12" t="s">
        <v>62</v>
      </c>
      <c r="J63" s="20">
        <v>1</v>
      </c>
      <c r="K63" s="12">
        <f t="shared" si="4"/>
        <v>4800</v>
      </c>
      <c r="L63" s="12"/>
      <c r="M63" s="12"/>
      <c r="N63" s="12"/>
      <c r="O63" s="12"/>
      <c r="XEX63" s="23"/>
      <c r="XEY63" s="23"/>
      <c r="XEZ63" s="23"/>
      <c r="XFA63" s="23"/>
      <c r="XFB63" s="23"/>
      <c r="XFC63" s="23"/>
      <c r="XFD63" s="24"/>
    </row>
    <row r="64" s="1" customFormat="1" ht="26" customHeight="1" spans="1:16384">
      <c r="A64" s="12"/>
      <c r="B64" s="13"/>
      <c r="C64" s="12"/>
      <c r="D64" s="12"/>
      <c r="E64" s="13"/>
      <c r="F64" s="12" t="s">
        <v>20</v>
      </c>
      <c r="G64" s="12">
        <v>3</v>
      </c>
      <c r="H64" s="12">
        <v>280</v>
      </c>
      <c r="I64" s="12" t="s">
        <v>62</v>
      </c>
      <c r="J64" s="20">
        <v>1</v>
      </c>
      <c r="K64" s="12">
        <f t="shared" si="4"/>
        <v>840</v>
      </c>
      <c r="L64" s="12"/>
      <c r="M64" s="12"/>
      <c r="N64" s="12"/>
      <c r="O64" s="12"/>
      <c r="XEX64" s="23"/>
      <c r="XEY64" s="23"/>
      <c r="XEZ64" s="23"/>
      <c r="XFA64" s="23"/>
      <c r="XFB64" s="23"/>
      <c r="XFC64" s="23"/>
      <c r="XFD64" s="24"/>
    </row>
    <row r="65" s="1" customFormat="1" ht="26" customHeight="1" spans="1:16384">
      <c r="A65" s="12"/>
      <c r="B65" s="13" t="s">
        <v>40</v>
      </c>
      <c r="C65" s="12"/>
      <c r="D65" s="12" t="s">
        <v>41</v>
      </c>
      <c r="E65" s="13">
        <v>65</v>
      </c>
      <c r="F65" s="12" t="s">
        <v>32</v>
      </c>
      <c r="G65" s="12">
        <v>65</v>
      </c>
      <c r="H65" s="12">
        <v>200</v>
      </c>
      <c r="I65" s="12" t="s">
        <v>62</v>
      </c>
      <c r="J65" s="20">
        <v>1</v>
      </c>
      <c r="K65" s="12">
        <f t="shared" si="4"/>
        <v>13000</v>
      </c>
      <c r="L65" s="12">
        <f>G65*H65</f>
        <v>13000</v>
      </c>
      <c r="M65" s="12"/>
      <c r="N65" s="12"/>
      <c r="O65" s="12"/>
      <c r="XEX65" s="23"/>
      <c r="XEY65" s="23"/>
      <c r="XEZ65" s="23"/>
      <c r="XFA65" s="23"/>
      <c r="XFB65" s="23"/>
      <c r="XFC65" s="23"/>
      <c r="XFD65" s="24"/>
    </row>
    <row r="66" s="1" customFormat="1" ht="26" customHeight="1" spans="1:16384">
      <c r="A66" s="12"/>
      <c r="B66" s="13" t="s">
        <v>42</v>
      </c>
      <c r="C66" s="12"/>
      <c r="D66" s="12" t="s">
        <v>41</v>
      </c>
      <c r="E66" s="13">
        <v>26</v>
      </c>
      <c r="F66" s="12" t="s">
        <v>32</v>
      </c>
      <c r="G66" s="12">
        <v>26</v>
      </c>
      <c r="H66" s="12">
        <v>200</v>
      </c>
      <c r="I66" s="12" t="s">
        <v>62</v>
      </c>
      <c r="J66" s="20">
        <v>1</v>
      </c>
      <c r="K66" s="12">
        <f t="shared" si="4"/>
        <v>5200</v>
      </c>
      <c r="L66" s="12">
        <f>G66*H66</f>
        <v>5200</v>
      </c>
      <c r="M66" s="12"/>
      <c r="N66" s="12"/>
      <c r="O66" s="12"/>
      <c r="XEX66" s="23"/>
      <c r="XEY66" s="23"/>
      <c r="XEZ66" s="23"/>
      <c r="XFA66" s="23"/>
      <c r="XFB66" s="23"/>
      <c r="XFC66" s="23"/>
      <c r="XFD66" s="24"/>
    </row>
    <row r="67" s="1" customFormat="1" ht="34" customHeight="1" spans="1:16384">
      <c r="A67" s="12" t="s">
        <v>102</v>
      </c>
      <c r="B67" s="13" t="s">
        <v>24</v>
      </c>
      <c r="C67" s="12" t="s">
        <v>82</v>
      </c>
      <c r="D67" s="12" t="s">
        <v>103</v>
      </c>
      <c r="E67" s="13">
        <v>47</v>
      </c>
      <c r="F67" s="12" t="s">
        <v>32</v>
      </c>
      <c r="G67" s="12">
        <v>47</v>
      </c>
      <c r="H67" s="12">
        <v>200</v>
      </c>
      <c r="I67" s="12" t="s">
        <v>62</v>
      </c>
      <c r="J67" s="20">
        <v>1</v>
      </c>
      <c r="K67" s="12">
        <f t="shared" ref="K67:K98" si="6">G67*H67</f>
        <v>9400</v>
      </c>
      <c r="L67" s="12">
        <f t="shared" ref="L67:L91" si="7">G67*H67</f>
        <v>9400</v>
      </c>
      <c r="M67" s="12">
        <f>L67+L68+L69+L70+L71+L72+L73+L74+L75+L76+L77+L78+L79+L80+L81+L82+L83+L84+L85+L86+L87+L88+L89+L90+L91+L92+L94+L95+L96+L97+L98</f>
        <v>268520</v>
      </c>
      <c r="N67" s="12" t="s">
        <v>104</v>
      </c>
      <c r="O67" s="28" t="s">
        <v>105</v>
      </c>
      <c r="XEX67" s="23"/>
      <c r="XEY67" s="23"/>
      <c r="XEZ67" s="23"/>
      <c r="XFA67" s="23"/>
      <c r="XFB67" s="23"/>
      <c r="XFC67" s="23"/>
      <c r="XFD67" s="24"/>
    </row>
    <row r="68" s="1" customFormat="1" ht="34" customHeight="1" spans="1:16384">
      <c r="A68" s="12"/>
      <c r="B68" s="13" t="s">
        <v>38</v>
      </c>
      <c r="C68" s="12"/>
      <c r="D68" s="12" t="s">
        <v>106</v>
      </c>
      <c r="E68" s="13">
        <v>31</v>
      </c>
      <c r="F68" s="12" t="s">
        <v>32</v>
      </c>
      <c r="G68" s="12">
        <v>31</v>
      </c>
      <c r="H68" s="12">
        <v>200</v>
      </c>
      <c r="I68" s="12" t="s">
        <v>62</v>
      </c>
      <c r="J68" s="20">
        <v>1</v>
      </c>
      <c r="K68" s="12">
        <f t="shared" si="6"/>
        <v>6200</v>
      </c>
      <c r="L68" s="12">
        <f t="shared" si="7"/>
        <v>6200</v>
      </c>
      <c r="M68" s="12"/>
      <c r="N68" s="12"/>
      <c r="O68" s="12"/>
      <c r="XEX68" s="23"/>
      <c r="XEY68" s="23"/>
      <c r="XEZ68" s="23"/>
      <c r="XFA68" s="23"/>
      <c r="XFB68" s="23"/>
      <c r="XFC68" s="23"/>
      <c r="XFD68" s="24"/>
    </row>
    <row r="69" s="1" customFormat="1" ht="34" customHeight="1" spans="1:16384">
      <c r="A69" s="12"/>
      <c r="B69" s="13" t="s">
        <v>25</v>
      </c>
      <c r="C69" s="12"/>
      <c r="D69" s="12" t="s">
        <v>75</v>
      </c>
      <c r="E69" s="13">
        <v>35</v>
      </c>
      <c r="F69" s="12" t="s">
        <v>32</v>
      </c>
      <c r="G69" s="12">
        <v>35</v>
      </c>
      <c r="H69" s="12">
        <v>200</v>
      </c>
      <c r="I69" s="12" t="s">
        <v>62</v>
      </c>
      <c r="J69" s="20">
        <v>1</v>
      </c>
      <c r="K69" s="12">
        <f t="shared" si="6"/>
        <v>7000</v>
      </c>
      <c r="L69" s="12">
        <f t="shared" si="7"/>
        <v>7000</v>
      </c>
      <c r="M69" s="12"/>
      <c r="N69" s="12"/>
      <c r="O69" s="12"/>
      <c r="XEX69" s="23"/>
      <c r="XEY69" s="23"/>
      <c r="XEZ69" s="23"/>
      <c r="XFA69" s="23"/>
      <c r="XFB69" s="23"/>
      <c r="XFC69" s="23"/>
      <c r="XFD69" s="24"/>
    </row>
    <row r="70" s="1" customFormat="1" ht="34" customHeight="1" spans="1:16384">
      <c r="A70" s="12"/>
      <c r="B70" s="13" t="s">
        <v>39</v>
      </c>
      <c r="C70" s="12"/>
      <c r="D70" s="12" t="s">
        <v>75</v>
      </c>
      <c r="E70" s="13">
        <v>51</v>
      </c>
      <c r="F70" s="12" t="s">
        <v>32</v>
      </c>
      <c r="G70" s="12">
        <v>51</v>
      </c>
      <c r="H70" s="12">
        <v>200</v>
      </c>
      <c r="I70" s="12" t="s">
        <v>62</v>
      </c>
      <c r="J70" s="20">
        <v>1</v>
      </c>
      <c r="K70" s="12">
        <f t="shared" si="6"/>
        <v>10200</v>
      </c>
      <c r="L70" s="12">
        <f t="shared" si="7"/>
        <v>10200</v>
      </c>
      <c r="M70" s="12"/>
      <c r="N70" s="12"/>
      <c r="O70" s="12"/>
      <c r="XEX70" s="23"/>
      <c r="XEY70" s="23"/>
      <c r="XEZ70" s="23"/>
      <c r="XFA70" s="23"/>
      <c r="XFB70" s="23"/>
      <c r="XFC70" s="23"/>
      <c r="XFD70" s="24"/>
    </row>
    <row r="71" s="1" customFormat="1" ht="34" customHeight="1" spans="1:16384">
      <c r="A71" s="12"/>
      <c r="B71" s="13" t="s">
        <v>40</v>
      </c>
      <c r="C71" s="12"/>
      <c r="D71" s="12" t="s">
        <v>107</v>
      </c>
      <c r="E71" s="13">
        <v>49</v>
      </c>
      <c r="F71" s="12" t="s">
        <v>32</v>
      </c>
      <c r="G71" s="12">
        <v>49</v>
      </c>
      <c r="H71" s="12">
        <v>200</v>
      </c>
      <c r="I71" s="12" t="s">
        <v>62</v>
      </c>
      <c r="J71" s="20">
        <v>1</v>
      </c>
      <c r="K71" s="12">
        <f t="shared" si="6"/>
        <v>9800</v>
      </c>
      <c r="L71" s="12">
        <f t="shared" si="7"/>
        <v>9800</v>
      </c>
      <c r="M71" s="12"/>
      <c r="N71" s="12"/>
      <c r="O71" s="12"/>
      <c r="XEX71" s="23"/>
      <c r="XEY71" s="23"/>
      <c r="XEZ71" s="23"/>
      <c r="XFA71" s="23"/>
      <c r="XFB71" s="23"/>
      <c r="XFC71" s="23"/>
      <c r="XFD71" s="24"/>
    </row>
    <row r="72" s="1" customFormat="1" ht="34" customHeight="1" spans="1:16384">
      <c r="A72" s="12"/>
      <c r="B72" s="13" t="s">
        <v>42</v>
      </c>
      <c r="C72" s="12"/>
      <c r="D72" s="12" t="s">
        <v>103</v>
      </c>
      <c r="E72" s="13">
        <v>38</v>
      </c>
      <c r="F72" s="12" t="s">
        <v>32</v>
      </c>
      <c r="G72" s="12">
        <v>38</v>
      </c>
      <c r="H72" s="12">
        <v>200</v>
      </c>
      <c r="I72" s="12" t="s">
        <v>62</v>
      </c>
      <c r="J72" s="20">
        <v>1</v>
      </c>
      <c r="K72" s="12">
        <f t="shared" si="6"/>
        <v>7600</v>
      </c>
      <c r="L72" s="12">
        <f t="shared" si="7"/>
        <v>7600</v>
      </c>
      <c r="M72" s="12"/>
      <c r="N72" s="12"/>
      <c r="O72" s="12"/>
      <c r="XEX72" s="23"/>
      <c r="XEY72" s="23"/>
      <c r="XEZ72" s="23"/>
      <c r="XFA72" s="23"/>
      <c r="XFB72" s="23"/>
      <c r="XFC72" s="23"/>
      <c r="XFD72" s="24"/>
    </row>
    <row r="73" s="1" customFormat="1" ht="34" customHeight="1" spans="1:16384">
      <c r="A73" s="12"/>
      <c r="B73" s="13" t="s">
        <v>43</v>
      </c>
      <c r="C73" s="12"/>
      <c r="D73" s="12" t="s">
        <v>108</v>
      </c>
      <c r="E73" s="13">
        <v>44</v>
      </c>
      <c r="F73" s="12" t="s">
        <v>32</v>
      </c>
      <c r="G73" s="12">
        <v>44</v>
      </c>
      <c r="H73" s="12">
        <v>200</v>
      </c>
      <c r="I73" s="12" t="s">
        <v>62</v>
      </c>
      <c r="J73" s="20">
        <v>1</v>
      </c>
      <c r="K73" s="12">
        <f t="shared" si="6"/>
        <v>8800</v>
      </c>
      <c r="L73" s="12">
        <f t="shared" si="7"/>
        <v>8800</v>
      </c>
      <c r="M73" s="12"/>
      <c r="N73" s="12"/>
      <c r="O73" s="12"/>
      <c r="XEX73" s="23"/>
      <c r="XEY73" s="23"/>
      <c r="XEZ73" s="23"/>
      <c r="XFA73" s="23"/>
      <c r="XFB73" s="23"/>
      <c r="XFC73" s="23"/>
      <c r="XFD73" s="24"/>
    </row>
    <row r="74" s="1" customFormat="1" ht="34" customHeight="1" spans="1:16384">
      <c r="A74" s="12"/>
      <c r="B74" s="13" t="s">
        <v>44</v>
      </c>
      <c r="C74" s="12"/>
      <c r="D74" s="12" t="s">
        <v>107</v>
      </c>
      <c r="E74" s="13">
        <v>44</v>
      </c>
      <c r="F74" s="12" t="s">
        <v>32</v>
      </c>
      <c r="G74" s="12">
        <v>44</v>
      </c>
      <c r="H74" s="12">
        <v>200</v>
      </c>
      <c r="I74" s="12" t="s">
        <v>62</v>
      </c>
      <c r="J74" s="20">
        <v>1</v>
      </c>
      <c r="K74" s="12">
        <f t="shared" si="6"/>
        <v>8800</v>
      </c>
      <c r="L74" s="12">
        <f t="shared" si="7"/>
        <v>8800</v>
      </c>
      <c r="M74" s="12"/>
      <c r="N74" s="12"/>
      <c r="O74" s="12"/>
      <c r="XEX74" s="23"/>
      <c r="XEY74" s="23"/>
      <c r="XEZ74" s="23"/>
      <c r="XFA74" s="23"/>
      <c r="XFB74" s="23"/>
      <c r="XFC74" s="23"/>
      <c r="XFD74" s="24"/>
    </row>
    <row r="75" s="1" customFormat="1" ht="34" customHeight="1" spans="1:16384">
      <c r="A75" s="12"/>
      <c r="B75" s="13" t="s">
        <v>74</v>
      </c>
      <c r="C75" s="12"/>
      <c r="D75" s="12" t="s">
        <v>75</v>
      </c>
      <c r="E75" s="13">
        <v>50</v>
      </c>
      <c r="F75" s="12" t="s">
        <v>32</v>
      </c>
      <c r="G75" s="12">
        <v>50</v>
      </c>
      <c r="H75" s="12">
        <v>200</v>
      </c>
      <c r="I75" s="12" t="s">
        <v>62</v>
      </c>
      <c r="J75" s="20">
        <v>1</v>
      </c>
      <c r="K75" s="12">
        <f t="shared" si="6"/>
        <v>10000</v>
      </c>
      <c r="L75" s="12">
        <f t="shared" si="7"/>
        <v>10000</v>
      </c>
      <c r="M75" s="12"/>
      <c r="N75" s="12"/>
      <c r="O75" s="12"/>
      <c r="XEX75" s="23"/>
      <c r="XEY75" s="23"/>
      <c r="XEZ75" s="23"/>
      <c r="XFA75" s="23"/>
      <c r="XFB75" s="23"/>
      <c r="XFC75" s="23"/>
      <c r="XFD75" s="24"/>
    </row>
    <row r="76" s="1" customFormat="1" ht="34" customHeight="1" spans="1:16384">
      <c r="A76" s="12"/>
      <c r="B76" s="13" t="s">
        <v>89</v>
      </c>
      <c r="C76" s="12"/>
      <c r="D76" s="12" t="s">
        <v>75</v>
      </c>
      <c r="E76" s="13">
        <v>61</v>
      </c>
      <c r="F76" s="12" t="s">
        <v>32</v>
      </c>
      <c r="G76" s="12">
        <v>61</v>
      </c>
      <c r="H76" s="12">
        <v>200</v>
      </c>
      <c r="I76" s="12" t="s">
        <v>62</v>
      </c>
      <c r="J76" s="20">
        <v>1</v>
      </c>
      <c r="K76" s="12">
        <f t="shared" si="6"/>
        <v>12200</v>
      </c>
      <c r="L76" s="12">
        <f t="shared" si="7"/>
        <v>12200</v>
      </c>
      <c r="M76" s="12"/>
      <c r="N76" s="12"/>
      <c r="O76" s="12"/>
      <c r="XEX76" s="23"/>
      <c r="XEY76" s="23"/>
      <c r="XEZ76" s="23"/>
      <c r="XFA76" s="23"/>
      <c r="XFB76" s="23"/>
      <c r="XFC76" s="23"/>
      <c r="XFD76" s="24"/>
    </row>
    <row r="77" s="1" customFormat="1" ht="34" customHeight="1" spans="1:16384">
      <c r="A77" s="12"/>
      <c r="B77" s="13" t="s">
        <v>91</v>
      </c>
      <c r="C77" s="12"/>
      <c r="D77" s="12" t="s">
        <v>103</v>
      </c>
      <c r="E77" s="13">
        <v>28</v>
      </c>
      <c r="F77" s="12" t="s">
        <v>32</v>
      </c>
      <c r="G77" s="12">
        <v>28</v>
      </c>
      <c r="H77" s="12">
        <v>200</v>
      </c>
      <c r="I77" s="12" t="s">
        <v>62</v>
      </c>
      <c r="J77" s="20">
        <v>1</v>
      </c>
      <c r="K77" s="12">
        <f t="shared" si="6"/>
        <v>5600</v>
      </c>
      <c r="L77" s="12">
        <f t="shared" si="7"/>
        <v>5600</v>
      </c>
      <c r="M77" s="12"/>
      <c r="N77" s="12"/>
      <c r="O77" s="12"/>
      <c r="XEX77" s="23"/>
      <c r="XEY77" s="23"/>
      <c r="XEZ77" s="23"/>
      <c r="XFA77" s="23"/>
      <c r="XFB77" s="23"/>
      <c r="XFC77" s="23"/>
      <c r="XFD77" s="24"/>
    </row>
    <row r="78" s="1" customFormat="1" ht="34" customHeight="1" spans="1:16384">
      <c r="A78" s="12"/>
      <c r="B78" s="13" t="s">
        <v>92</v>
      </c>
      <c r="C78" s="12"/>
      <c r="D78" s="12" t="s">
        <v>75</v>
      </c>
      <c r="E78" s="13">
        <v>43</v>
      </c>
      <c r="F78" s="12" t="s">
        <v>32</v>
      </c>
      <c r="G78" s="12">
        <v>43</v>
      </c>
      <c r="H78" s="12">
        <v>200</v>
      </c>
      <c r="I78" s="12" t="s">
        <v>62</v>
      </c>
      <c r="J78" s="20">
        <v>1</v>
      </c>
      <c r="K78" s="12">
        <f t="shared" si="6"/>
        <v>8600</v>
      </c>
      <c r="L78" s="12">
        <f t="shared" si="7"/>
        <v>8600</v>
      </c>
      <c r="M78" s="12"/>
      <c r="N78" s="12"/>
      <c r="O78" s="12"/>
      <c r="XEX78" s="23"/>
      <c r="XEY78" s="23"/>
      <c r="XEZ78" s="23"/>
      <c r="XFA78" s="23"/>
      <c r="XFB78" s="23"/>
      <c r="XFC78" s="23"/>
      <c r="XFD78" s="24"/>
    </row>
    <row r="79" s="1" customFormat="1" ht="34" customHeight="1" spans="1:16384">
      <c r="A79" s="12"/>
      <c r="B79" s="13" t="s">
        <v>95</v>
      </c>
      <c r="C79" s="12"/>
      <c r="D79" s="12" t="s">
        <v>83</v>
      </c>
      <c r="E79" s="13">
        <v>43</v>
      </c>
      <c r="F79" s="12" t="s">
        <v>32</v>
      </c>
      <c r="G79" s="12">
        <v>43</v>
      </c>
      <c r="H79" s="12">
        <v>200</v>
      </c>
      <c r="I79" s="12" t="s">
        <v>62</v>
      </c>
      <c r="J79" s="20">
        <v>1</v>
      </c>
      <c r="K79" s="12">
        <f t="shared" si="6"/>
        <v>8600</v>
      </c>
      <c r="L79" s="12">
        <f t="shared" si="7"/>
        <v>8600</v>
      </c>
      <c r="M79" s="12"/>
      <c r="N79" s="12"/>
      <c r="O79" s="12"/>
      <c r="XEX79" s="23"/>
      <c r="XEY79" s="23"/>
      <c r="XEZ79" s="23"/>
      <c r="XFA79" s="23"/>
      <c r="XFB79" s="23"/>
      <c r="XFC79" s="23"/>
      <c r="XFD79" s="24"/>
    </row>
    <row r="80" s="1" customFormat="1" ht="34" customHeight="1" spans="1:16384">
      <c r="A80" s="12"/>
      <c r="B80" s="13" t="s">
        <v>109</v>
      </c>
      <c r="C80" s="12"/>
      <c r="D80" s="12" t="s">
        <v>83</v>
      </c>
      <c r="E80" s="13">
        <v>44</v>
      </c>
      <c r="F80" s="12" t="s">
        <v>32</v>
      </c>
      <c r="G80" s="12">
        <v>44</v>
      </c>
      <c r="H80" s="12">
        <v>200</v>
      </c>
      <c r="I80" s="12" t="s">
        <v>62</v>
      </c>
      <c r="J80" s="20">
        <v>1</v>
      </c>
      <c r="K80" s="12">
        <f t="shared" si="6"/>
        <v>8800</v>
      </c>
      <c r="L80" s="12">
        <f t="shared" si="7"/>
        <v>8800</v>
      </c>
      <c r="M80" s="12"/>
      <c r="N80" s="12"/>
      <c r="O80" s="12"/>
      <c r="XEX80" s="23"/>
      <c r="XEY80" s="23"/>
      <c r="XEZ80" s="23"/>
      <c r="XFA80" s="23"/>
      <c r="XFB80" s="23"/>
      <c r="XFC80" s="23"/>
      <c r="XFD80" s="24"/>
    </row>
    <row r="81" s="1" customFormat="1" ht="34" customHeight="1" spans="1:16384">
      <c r="A81" s="12"/>
      <c r="B81" s="13" t="s">
        <v>110</v>
      </c>
      <c r="C81" s="12"/>
      <c r="D81" s="12" t="s">
        <v>75</v>
      </c>
      <c r="E81" s="13">
        <v>45</v>
      </c>
      <c r="F81" s="12" t="s">
        <v>32</v>
      </c>
      <c r="G81" s="12">
        <v>45</v>
      </c>
      <c r="H81" s="12">
        <v>200</v>
      </c>
      <c r="I81" s="12" t="s">
        <v>62</v>
      </c>
      <c r="J81" s="20">
        <v>1</v>
      </c>
      <c r="K81" s="12">
        <f t="shared" si="6"/>
        <v>9000</v>
      </c>
      <c r="L81" s="12">
        <f t="shared" si="7"/>
        <v>9000</v>
      </c>
      <c r="M81" s="12"/>
      <c r="N81" s="12"/>
      <c r="O81" s="12"/>
      <c r="XEX81" s="23"/>
      <c r="XEY81" s="23"/>
      <c r="XEZ81" s="23"/>
      <c r="XFA81" s="23"/>
      <c r="XFB81" s="23"/>
      <c r="XFC81" s="23"/>
      <c r="XFD81" s="24"/>
    </row>
    <row r="82" s="1" customFormat="1" ht="34" customHeight="1" spans="1:16384">
      <c r="A82" s="12"/>
      <c r="B82" s="13" t="s">
        <v>111</v>
      </c>
      <c r="C82" s="12"/>
      <c r="D82" s="12" t="s">
        <v>75</v>
      </c>
      <c r="E82" s="13">
        <v>50</v>
      </c>
      <c r="F82" s="12" t="s">
        <v>32</v>
      </c>
      <c r="G82" s="12">
        <v>50</v>
      </c>
      <c r="H82" s="12">
        <v>200</v>
      </c>
      <c r="I82" s="12" t="s">
        <v>62</v>
      </c>
      <c r="J82" s="20">
        <v>1</v>
      </c>
      <c r="K82" s="12">
        <f t="shared" si="6"/>
        <v>10000</v>
      </c>
      <c r="L82" s="12">
        <f t="shared" si="7"/>
        <v>10000</v>
      </c>
      <c r="M82" s="12"/>
      <c r="N82" s="12"/>
      <c r="O82" s="12"/>
      <c r="XEX82" s="23"/>
      <c r="XEY82" s="23"/>
      <c r="XEZ82" s="23"/>
      <c r="XFA82" s="23"/>
      <c r="XFB82" s="23"/>
      <c r="XFC82" s="23"/>
      <c r="XFD82" s="24"/>
    </row>
    <row r="83" s="1" customFormat="1" ht="34" customHeight="1" spans="1:16384">
      <c r="A83" s="12"/>
      <c r="B83" s="13" t="s">
        <v>112</v>
      </c>
      <c r="C83" s="12"/>
      <c r="D83" s="12" t="s">
        <v>75</v>
      </c>
      <c r="E83" s="13">
        <v>40</v>
      </c>
      <c r="F83" s="12" t="s">
        <v>32</v>
      </c>
      <c r="G83" s="12">
        <v>40</v>
      </c>
      <c r="H83" s="12">
        <v>200</v>
      </c>
      <c r="I83" s="12" t="s">
        <v>62</v>
      </c>
      <c r="J83" s="20">
        <v>1</v>
      </c>
      <c r="K83" s="12">
        <f t="shared" si="6"/>
        <v>8000</v>
      </c>
      <c r="L83" s="12">
        <f t="shared" si="7"/>
        <v>8000</v>
      </c>
      <c r="M83" s="12"/>
      <c r="N83" s="12"/>
      <c r="O83" s="12"/>
      <c r="XEX83" s="23"/>
      <c r="XEY83" s="23"/>
      <c r="XEZ83" s="23"/>
      <c r="XFA83" s="23"/>
      <c r="XFB83" s="23"/>
      <c r="XFC83" s="23"/>
      <c r="XFD83" s="24"/>
    </row>
    <row r="84" s="1" customFormat="1" ht="34" customHeight="1" spans="1:16384">
      <c r="A84" s="12"/>
      <c r="B84" s="13" t="s">
        <v>113</v>
      </c>
      <c r="C84" s="12"/>
      <c r="D84" s="12" t="s">
        <v>114</v>
      </c>
      <c r="E84" s="13">
        <v>38</v>
      </c>
      <c r="F84" s="12" t="s">
        <v>32</v>
      </c>
      <c r="G84" s="12">
        <v>38</v>
      </c>
      <c r="H84" s="12">
        <v>200</v>
      </c>
      <c r="I84" s="12" t="s">
        <v>62</v>
      </c>
      <c r="J84" s="20">
        <v>1</v>
      </c>
      <c r="K84" s="12">
        <f t="shared" si="6"/>
        <v>7600</v>
      </c>
      <c r="L84" s="12">
        <f t="shared" si="7"/>
        <v>7600</v>
      </c>
      <c r="M84" s="12"/>
      <c r="N84" s="12"/>
      <c r="O84" s="12"/>
      <c r="XEX84" s="23"/>
      <c r="XEY84" s="23"/>
      <c r="XEZ84" s="23"/>
      <c r="XFA84" s="23"/>
      <c r="XFB84" s="23"/>
      <c r="XFC84" s="23"/>
      <c r="XFD84" s="24"/>
    </row>
    <row r="85" s="1" customFormat="1" ht="34" customHeight="1" spans="1:16384">
      <c r="A85" s="12"/>
      <c r="B85" s="13" t="s">
        <v>115</v>
      </c>
      <c r="C85" s="12"/>
      <c r="D85" s="12" t="s">
        <v>103</v>
      </c>
      <c r="E85" s="13">
        <v>60</v>
      </c>
      <c r="F85" s="12" t="s">
        <v>32</v>
      </c>
      <c r="G85" s="12">
        <v>60</v>
      </c>
      <c r="H85" s="12">
        <v>200</v>
      </c>
      <c r="I85" s="12" t="s">
        <v>62</v>
      </c>
      <c r="J85" s="20">
        <v>1</v>
      </c>
      <c r="K85" s="12">
        <f t="shared" si="6"/>
        <v>12000</v>
      </c>
      <c r="L85" s="12">
        <f t="shared" si="7"/>
        <v>12000</v>
      </c>
      <c r="M85" s="12"/>
      <c r="N85" s="12"/>
      <c r="O85" s="12"/>
      <c r="XEX85" s="23"/>
      <c r="XEY85" s="23"/>
      <c r="XEZ85" s="23"/>
      <c r="XFA85" s="23"/>
      <c r="XFB85" s="23"/>
      <c r="XFC85" s="23"/>
      <c r="XFD85" s="24"/>
    </row>
    <row r="86" s="1" customFormat="1" ht="34" customHeight="1" spans="1:16384">
      <c r="A86" s="12"/>
      <c r="B86" s="13" t="s">
        <v>116</v>
      </c>
      <c r="C86" s="12"/>
      <c r="D86" s="12" t="s">
        <v>117</v>
      </c>
      <c r="E86" s="13">
        <v>56</v>
      </c>
      <c r="F86" s="12" t="s">
        <v>32</v>
      </c>
      <c r="G86" s="12">
        <v>56</v>
      </c>
      <c r="H86" s="12">
        <v>200</v>
      </c>
      <c r="I86" s="12" t="s">
        <v>62</v>
      </c>
      <c r="J86" s="20">
        <v>1</v>
      </c>
      <c r="K86" s="12">
        <f t="shared" si="6"/>
        <v>11200</v>
      </c>
      <c r="L86" s="12">
        <f t="shared" si="7"/>
        <v>11200</v>
      </c>
      <c r="M86" s="12"/>
      <c r="N86" s="12"/>
      <c r="O86" s="12"/>
      <c r="XEX86" s="23"/>
      <c r="XEY86" s="23"/>
      <c r="XEZ86" s="23"/>
      <c r="XFA86" s="23"/>
      <c r="XFB86" s="23"/>
      <c r="XFC86" s="23"/>
      <c r="XFD86" s="24"/>
    </row>
    <row r="87" s="1" customFormat="1" ht="34" customHeight="1" spans="1:16384">
      <c r="A87" s="12"/>
      <c r="B87" s="13" t="s">
        <v>118</v>
      </c>
      <c r="C87" s="12"/>
      <c r="D87" s="12" t="s">
        <v>119</v>
      </c>
      <c r="E87" s="13">
        <v>57</v>
      </c>
      <c r="F87" s="12" t="s">
        <v>32</v>
      </c>
      <c r="G87" s="12">
        <v>57</v>
      </c>
      <c r="H87" s="12">
        <v>200</v>
      </c>
      <c r="I87" s="12" t="s">
        <v>62</v>
      </c>
      <c r="J87" s="20">
        <v>1</v>
      </c>
      <c r="K87" s="12">
        <f t="shared" si="6"/>
        <v>11400</v>
      </c>
      <c r="L87" s="12">
        <f t="shared" si="7"/>
        <v>11400</v>
      </c>
      <c r="M87" s="12"/>
      <c r="N87" s="12"/>
      <c r="O87" s="12"/>
      <c r="XEX87" s="23"/>
      <c r="XEY87" s="23"/>
      <c r="XEZ87" s="23"/>
      <c r="XFA87" s="23"/>
      <c r="XFB87" s="23"/>
      <c r="XFC87" s="23"/>
      <c r="XFD87" s="24"/>
    </row>
    <row r="88" s="1" customFormat="1" ht="34" customHeight="1" spans="1:16384">
      <c r="A88" s="12"/>
      <c r="B88" s="13" t="s">
        <v>120</v>
      </c>
      <c r="C88" s="12"/>
      <c r="D88" s="12" t="s">
        <v>121</v>
      </c>
      <c r="E88" s="13">
        <v>38</v>
      </c>
      <c r="F88" s="12" t="s">
        <v>32</v>
      </c>
      <c r="G88" s="12">
        <v>38</v>
      </c>
      <c r="H88" s="12">
        <v>200</v>
      </c>
      <c r="I88" s="12" t="s">
        <v>62</v>
      </c>
      <c r="J88" s="20">
        <v>1</v>
      </c>
      <c r="K88" s="12">
        <f t="shared" si="6"/>
        <v>7600</v>
      </c>
      <c r="L88" s="12">
        <f t="shared" si="7"/>
        <v>7600</v>
      </c>
      <c r="M88" s="12"/>
      <c r="N88" s="12"/>
      <c r="O88" s="12"/>
      <c r="XEX88" s="23"/>
      <c r="XEY88" s="23"/>
      <c r="XEZ88" s="23"/>
      <c r="XFA88" s="23"/>
      <c r="XFB88" s="23"/>
      <c r="XFC88" s="23"/>
      <c r="XFD88" s="24"/>
    </row>
    <row r="89" s="1" customFormat="1" ht="34" customHeight="1" spans="1:16384">
      <c r="A89" s="12"/>
      <c r="B89" s="13" t="s">
        <v>122</v>
      </c>
      <c r="C89" s="12"/>
      <c r="D89" s="12" t="s">
        <v>121</v>
      </c>
      <c r="E89" s="13">
        <v>28</v>
      </c>
      <c r="F89" s="12" t="s">
        <v>32</v>
      </c>
      <c r="G89" s="12">
        <v>28</v>
      </c>
      <c r="H89" s="12">
        <v>200</v>
      </c>
      <c r="I89" s="12" t="s">
        <v>62</v>
      </c>
      <c r="J89" s="20">
        <v>1</v>
      </c>
      <c r="K89" s="12">
        <f t="shared" si="6"/>
        <v>5600</v>
      </c>
      <c r="L89" s="12">
        <f t="shared" si="7"/>
        <v>5600</v>
      </c>
      <c r="M89" s="12"/>
      <c r="N89" s="12"/>
      <c r="O89" s="12"/>
      <c r="XEX89" s="23"/>
      <c r="XEY89" s="23"/>
      <c r="XEZ89" s="23"/>
      <c r="XFA89" s="23"/>
      <c r="XFB89" s="23"/>
      <c r="XFC89" s="23"/>
      <c r="XFD89" s="24"/>
    </row>
    <row r="90" s="1" customFormat="1" ht="34" customHeight="1" spans="1:16384">
      <c r="A90" s="12"/>
      <c r="B90" s="13" t="s">
        <v>123</v>
      </c>
      <c r="C90" s="12"/>
      <c r="D90" s="12" t="s">
        <v>103</v>
      </c>
      <c r="E90" s="13">
        <v>51</v>
      </c>
      <c r="F90" s="12" t="s">
        <v>32</v>
      </c>
      <c r="G90" s="12">
        <v>51</v>
      </c>
      <c r="H90" s="12">
        <v>200</v>
      </c>
      <c r="I90" s="12" t="s">
        <v>62</v>
      </c>
      <c r="J90" s="20">
        <v>1</v>
      </c>
      <c r="K90" s="12">
        <f t="shared" si="6"/>
        <v>10200</v>
      </c>
      <c r="L90" s="12">
        <f t="shared" si="7"/>
        <v>10200</v>
      </c>
      <c r="M90" s="12"/>
      <c r="N90" s="12"/>
      <c r="O90" s="12"/>
      <c r="XEX90" s="23"/>
      <c r="XEY90" s="23"/>
      <c r="XEZ90" s="23"/>
      <c r="XFA90" s="23"/>
      <c r="XFB90" s="23"/>
      <c r="XFC90" s="23"/>
      <c r="XFD90" s="24"/>
    </row>
    <row r="91" s="1" customFormat="1" ht="34" customHeight="1" spans="1:16384">
      <c r="A91" s="12"/>
      <c r="B91" s="13" t="s">
        <v>124</v>
      </c>
      <c r="C91" s="12"/>
      <c r="D91" s="12" t="s">
        <v>75</v>
      </c>
      <c r="E91" s="13">
        <v>11</v>
      </c>
      <c r="F91" s="12" t="s">
        <v>32</v>
      </c>
      <c r="G91" s="12">
        <v>11</v>
      </c>
      <c r="H91" s="12">
        <v>200</v>
      </c>
      <c r="I91" s="12" t="s">
        <v>62</v>
      </c>
      <c r="J91" s="20">
        <v>1</v>
      </c>
      <c r="K91" s="12">
        <f t="shared" si="6"/>
        <v>2200</v>
      </c>
      <c r="L91" s="12">
        <f t="shared" si="7"/>
        <v>2200</v>
      </c>
      <c r="M91" s="12"/>
      <c r="N91" s="12"/>
      <c r="O91" s="12"/>
      <c r="XEX91" s="23"/>
      <c r="XEY91" s="23"/>
      <c r="XEZ91" s="23"/>
      <c r="XFA91" s="23"/>
      <c r="XFB91" s="23"/>
      <c r="XFC91" s="23"/>
      <c r="XFD91" s="24"/>
    </row>
    <row r="92" s="1" customFormat="1" ht="34" customHeight="1" spans="1:16384">
      <c r="A92" s="12"/>
      <c r="B92" s="13" t="s">
        <v>125</v>
      </c>
      <c r="C92" s="12"/>
      <c r="D92" s="12" t="s">
        <v>126</v>
      </c>
      <c r="E92" s="13">
        <v>32</v>
      </c>
      <c r="F92" s="12" t="s">
        <v>32</v>
      </c>
      <c r="G92" s="12">
        <v>24</v>
      </c>
      <c r="H92" s="12">
        <v>200</v>
      </c>
      <c r="I92" s="12" t="s">
        <v>62</v>
      </c>
      <c r="J92" s="20">
        <v>1</v>
      </c>
      <c r="K92" s="12">
        <f t="shared" si="6"/>
        <v>4800</v>
      </c>
      <c r="L92" s="12">
        <f>K92+K93</f>
        <v>6720</v>
      </c>
      <c r="M92" s="12"/>
      <c r="N92" s="12"/>
      <c r="O92" s="12"/>
      <c r="XEX92" s="23"/>
      <c r="XEY92" s="23"/>
      <c r="XEZ92" s="23"/>
      <c r="XFA92" s="23"/>
      <c r="XFB92" s="23"/>
      <c r="XFC92" s="23"/>
      <c r="XFD92" s="24"/>
    </row>
    <row r="93" s="1" customFormat="1" ht="34" customHeight="1" spans="1:16384">
      <c r="A93" s="12"/>
      <c r="B93" s="13"/>
      <c r="C93" s="12"/>
      <c r="D93" s="12"/>
      <c r="E93" s="13"/>
      <c r="F93" s="12" t="s">
        <v>27</v>
      </c>
      <c r="G93" s="12">
        <v>8</v>
      </c>
      <c r="H93" s="12">
        <v>240</v>
      </c>
      <c r="I93" s="12" t="s">
        <v>62</v>
      </c>
      <c r="J93" s="20">
        <v>1</v>
      </c>
      <c r="K93" s="12">
        <f t="shared" si="6"/>
        <v>1920</v>
      </c>
      <c r="L93" s="12"/>
      <c r="M93" s="12"/>
      <c r="N93" s="12"/>
      <c r="O93" s="12"/>
      <c r="XEX93" s="23"/>
      <c r="XEY93" s="23"/>
      <c r="XEZ93" s="23"/>
      <c r="XFA93" s="23"/>
      <c r="XFB93" s="23"/>
      <c r="XFC93" s="23"/>
      <c r="XFD93" s="24"/>
    </row>
    <row r="94" s="1" customFormat="1" ht="34" customHeight="1" spans="1:16384">
      <c r="A94" s="12"/>
      <c r="B94" s="13" t="s">
        <v>127</v>
      </c>
      <c r="C94" s="12"/>
      <c r="D94" s="12" t="s">
        <v>128</v>
      </c>
      <c r="E94" s="13">
        <v>53</v>
      </c>
      <c r="F94" s="12" t="s">
        <v>32</v>
      </c>
      <c r="G94" s="12">
        <v>53</v>
      </c>
      <c r="H94" s="12">
        <v>200</v>
      </c>
      <c r="I94" s="12" t="s">
        <v>62</v>
      </c>
      <c r="J94" s="20">
        <v>1</v>
      </c>
      <c r="K94" s="12">
        <f t="shared" si="6"/>
        <v>10600</v>
      </c>
      <c r="L94" s="12">
        <f>G94*H94</f>
        <v>10600</v>
      </c>
      <c r="M94" s="12"/>
      <c r="N94" s="12"/>
      <c r="O94" s="12"/>
      <c r="XEX94" s="23"/>
      <c r="XEY94" s="23"/>
      <c r="XEZ94" s="23"/>
      <c r="XFA94" s="23"/>
      <c r="XFB94" s="23"/>
      <c r="XFC94" s="23"/>
      <c r="XFD94" s="24"/>
    </row>
    <row r="95" s="1" customFormat="1" ht="34" customHeight="1" spans="1:16384">
      <c r="A95" s="12"/>
      <c r="B95" s="13" t="s">
        <v>129</v>
      </c>
      <c r="C95" s="12"/>
      <c r="D95" s="12" t="s">
        <v>126</v>
      </c>
      <c r="E95" s="13">
        <v>38</v>
      </c>
      <c r="F95" s="12" t="s">
        <v>32</v>
      </c>
      <c r="G95" s="12">
        <v>38</v>
      </c>
      <c r="H95" s="12">
        <v>200</v>
      </c>
      <c r="I95" s="12" t="s">
        <v>62</v>
      </c>
      <c r="J95" s="20">
        <v>1</v>
      </c>
      <c r="K95" s="12">
        <f t="shared" si="6"/>
        <v>7600</v>
      </c>
      <c r="L95" s="12">
        <f>G95*H95</f>
        <v>7600</v>
      </c>
      <c r="M95" s="12"/>
      <c r="N95" s="12"/>
      <c r="O95" s="12"/>
      <c r="XEX95" s="23"/>
      <c r="XEY95" s="23"/>
      <c r="XEZ95" s="23"/>
      <c r="XFA95" s="23"/>
      <c r="XFB95" s="23"/>
      <c r="XFC95" s="23"/>
      <c r="XFD95" s="24"/>
    </row>
    <row r="96" s="1" customFormat="1" ht="34" customHeight="1" spans="1:16384">
      <c r="A96" s="12"/>
      <c r="B96" s="13" t="s">
        <v>130</v>
      </c>
      <c r="C96" s="12"/>
      <c r="D96" s="12" t="s">
        <v>121</v>
      </c>
      <c r="E96" s="13">
        <v>48</v>
      </c>
      <c r="F96" s="12" t="s">
        <v>32</v>
      </c>
      <c r="G96" s="12">
        <v>48</v>
      </c>
      <c r="H96" s="12">
        <v>200</v>
      </c>
      <c r="I96" s="12" t="s">
        <v>62</v>
      </c>
      <c r="J96" s="20">
        <v>1</v>
      </c>
      <c r="K96" s="12">
        <f t="shared" si="6"/>
        <v>9600</v>
      </c>
      <c r="L96" s="12">
        <f>G96*H96</f>
        <v>9600</v>
      </c>
      <c r="M96" s="12"/>
      <c r="N96" s="12"/>
      <c r="O96" s="12"/>
      <c r="XEX96" s="23"/>
      <c r="XEY96" s="23"/>
      <c r="XEZ96" s="23"/>
      <c r="XFA96" s="23"/>
      <c r="XFB96" s="23"/>
      <c r="XFC96" s="23"/>
      <c r="XFD96" s="24"/>
    </row>
    <row r="97" s="1" customFormat="1" ht="34" customHeight="1" spans="1:16384">
      <c r="A97" s="12"/>
      <c r="B97" s="13" t="s">
        <v>131</v>
      </c>
      <c r="C97" s="12"/>
      <c r="D97" s="12" t="s">
        <v>103</v>
      </c>
      <c r="E97" s="13">
        <v>34</v>
      </c>
      <c r="F97" s="12" t="s">
        <v>32</v>
      </c>
      <c r="G97" s="12">
        <v>34</v>
      </c>
      <c r="H97" s="12">
        <v>200</v>
      </c>
      <c r="I97" s="12" t="s">
        <v>62</v>
      </c>
      <c r="J97" s="20">
        <v>1</v>
      </c>
      <c r="K97" s="12">
        <f t="shared" si="6"/>
        <v>6800</v>
      </c>
      <c r="L97" s="12">
        <f>G97*H97</f>
        <v>6800</v>
      </c>
      <c r="M97" s="12"/>
      <c r="N97" s="12"/>
      <c r="O97" s="12"/>
      <c r="XEX97" s="23"/>
      <c r="XEY97" s="23"/>
      <c r="XEZ97" s="23"/>
      <c r="XFA97" s="23"/>
      <c r="XFB97" s="23"/>
      <c r="XFC97" s="23"/>
      <c r="XFD97" s="24"/>
    </row>
    <row r="98" s="1" customFormat="1" ht="34" customHeight="1" spans="1:16384">
      <c r="A98" s="12"/>
      <c r="B98" s="13" t="s">
        <v>132</v>
      </c>
      <c r="C98" s="12"/>
      <c r="D98" s="12" t="s">
        <v>103</v>
      </c>
      <c r="E98" s="13">
        <v>54</v>
      </c>
      <c r="F98" s="12" t="s">
        <v>32</v>
      </c>
      <c r="G98" s="12">
        <v>54</v>
      </c>
      <c r="H98" s="12">
        <v>200</v>
      </c>
      <c r="I98" s="12" t="s">
        <v>62</v>
      </c>
      <c r="J98" s="20">
        <v>1</v>
      </c>
      <c r="K98" s="12">
        <f t="shared" si="6"/>
        <v>10800</v>
      </c>
      <c r="L98" s="12">
        <f>G98*H98</f>
        <v>10800</v>
      </c>
      <c r="M98" s="12"/>
      <c r="N98" s="12"/>
      <c r="O98" s="12"/>
      <c r="XEX98" s="23"/>
      <c r="XEY98" s="23"/>
      <c r="XEZ98" s="23"/>
      <c r="XFA98" s="23"/>
      <c r="XFB98" s="23"/>
      <c r="XFC98" s="23"/>
      <c r="XFD98" s="24"/>
    </row>
    <row r="99" s="1" customFormat="1" ht="22" customHeight="1" spans="1:16384">
      <c r="A99" s="11" t="s">
        <v>133</v>
      </c>
      <c r="B99" s="13" t="s">
        <v>111</v>
      </c>
      <c r="C99" s="11" t="s">
        <v>82</v>
      </c>
      <c r="D99" s="12" t="s">
        <v>134</v>
      </c>
      <c r="E99" s="13">
        <v>20</v>
      </c>
      <c r="F99" s="12" t="s">
        <v>27</v>
      </c>
      <c r="G99" s="12">
        <v>20</v>
      </c>
      <c r="H99" s="12">
        <v>240</v>
      </c>
      <c r="I99" s="12" t="s">
        <v>62</v>
      </c>
      <c r="J99" s="20">
        <v>1</v>
      </c>
      <c r="K99" s="12">
        <f t="shared" ref="K99:K158" si="8">G99*H99</f>
        <v>4800</v>
      </c>
      <c r="L99" s="12">
        <f t="shared" ref="L99:L117" si="9">G99*H99</f>
        <v>4800</v>
      </c>
      <c r="M99" s="11">
        <f>L99+L100+L101+L102+L103+L104+L105+L106+L107+L108+L109+L110+L111+L112+L113+L114+L115+L116+L117+L118+L120+L121+L122+L123+L124+L125+L126+L127+L128+L130+L132+L133+L135+L137+L140+L142+L143+L145+L146</f>
        <v>192920</v>
      </c>
      <c r="N99" s="11" t="s">
        <v>135</v>
      </c>
      <c r="O99" s="26" t="s">
        <v>136</v>
      </c>
      <c r="XEX99" s="23"/>
      <c r="XEY99" s="23"/>
      <c r="XEZ99" s="23"/>
      <c r="XFA99" s="23"/>
      <c r="XFB99" s="23"/>
      <c r="XFC99" s="23"/>
      <c r="XFD99" s="24"/>
    </row>
    <row r="100" s="1" customFormat="1" ht="22" customHeight="1" spans="1:16384">
      <c r="A100" s="14"/>
      <c r="B100" s="13" t="s">
        <v>112</v>
      </c>
      <c r="C100" s="14"/>
      <c r="D100" s="12" t="s">
        <v>137</v>
      </c>
      <c r="E100" s="13">
        <v>42</v>
      </c>
      <c r="F100" s="12" t="s">
        <v>27</v>
      </c>
      <c r="G100" s="12">
        <v>42</v>
      </c>
      <c r="H100" s="12">
        <v>240</v>
      </c>
      <c r="I100" s="12" t="s">
        <v>62</v>
      </c>
      <c r="J100" s="20">
        <v>1</v>
      </c>
      <c r="K100" s="12">
        <f t="shared" si="8"/>
        <v>10080</v>
      </c>
      <c r="L100" s="12">
        <f t="shared" si="9"/>
        <v>10080</v>
      </c>
      <c r="M100" s="14"/>
      <c r="N100" s="14"/>
      <c r="O100" s="14"/>
      <c r="XEX100" s="23"/>
      <c r="XEY100" s="23"/>
      <c r="XEZ100" s="23"/>
      <c r="XFA100" s="23"/>
      <c r="XFB100" s="23"/>
      <c r="XFC100" s="23"/>
      <c r="XFD100" s="24"/>
    </row>
    <row r="101" s="1" customFormat="1" ht="22" customHeight="1" spans="1:16384">
      <c r="A101" s="14"/>
      <c r="B101" s="13" t="s">
        <v>113</v>
      </c>
      <c r="C101" s="14"/>
      <c r="D101" s="12" t="s">
        <v>134</v>
      </c>
      <c r="E101" s="13">
        <v>19</v>
      </c>
      <c r="F101" s="12" t="s">
        <v>27</v>
      </c>
      <c r="G101" s="12">
        <v>19</v>
      </c>
      <c r="H101" s="12">
        <v>240</v>
      </c>
      <c r="I101" s="12" t="s">
        <v>62</v>
      </c>
      <c r="J101" s="20">
        <v>1</v>
      </c>
      <c r="K101" s="12">
        <f t="shared" si="8"/>
        <v>4560</v>
      </c>
      <c r="L101" s="12">
        <f t="shared" si="9"/>
        <v>4560</v>
      </c>
      <c r="M101" s="14"/>
      <c r="N101" s="14"/>
      <c r="O101" s="14"/>
      <c r="XEX101" s="23"/>
      <c r="XEY101" s="23"/>
      <c r="XEZ101" s="23"/>
      <c r="XFA101" s="23"/>
      <c r="XFB101" s="23"/>
      <c r="XFC101" s="23"/>
      <c r="XFD101" s="24"/>
    </row>
    <row r="102" s="1" customFormat="1" ht="22" customHeight="1" spans="1:16384">
      <c r="A102" s="14"/>
      <c r="B102" s="13" t="s">
        <v>115</v>
      </c>
      <c r="C102" s="14"/>
      <c r="D102" s="12" t="s">
        <v>134</v>
      </c>
      <c r="E102" s="13">
        <v>14</v>
      </c>
      <c r="F102" s="12" t="s">
        <v>27</v>
      </c>
      <c r="G102" s="12">
        <v>14</v>
      </c>
      <c r="H102" s="12">
        <v>240</v>
      </c>
      <c r="I102" s="12" t="s">
        <v>62</v>
      </c>
      <c r="J102" s="20">
        <v>1</v>
      </c>
      <c r="K102" s="12">
        <f t="shared" si="8"/>
        <v>3360</v>
      </c>
      <c r="L102" s="12">
        <f t="shared" si="9"/>
        <v>3360</v>
      </c>
      <c r="M102" s="14"/>
      <c r="N102" s="14"/>
      <c r="O102" s="14"/>
      <c r="XEX102" s="23"/>
      <c r="XEY102" s="23"/>
      <c r="XEZ102" s="23"/>
      <c r="XFA102" s="23"/>
      <c r="XFB102" s="23"/>
      <c r="XFC102" s="23"/>
      <c r="XFD102" s="24"/>
    </row>
    <row r="103" s="1" customFormat="1" ht="22" customHeight="1" spans="1:16384">
      <c r="A103" s="14"/>
      <c r="B103" s="13" t="s">
        <v>116</v>
      </c>
      <c r="C103" s="14"/>
      <c r="D103" s="12" t="s">
        <v>134</v>
      </c>
      <c r="E103" s="12">
        <v>12</v>
      </c>
      <c r="F103" s="12" t="s">
        <v>27</v>
      </c>
      <c r="G103" s="12">
        <v>12</v>
      </c>
      <c r="H103" s="12">
        <v>240</v>
      </c>
      <c r="I103" s="12" t="s">
        <v>62</v>
      </c>
      <c r="J103" s="20">
        <v>1</v>
      </c>
      <c r="K103" s="12">
        <f t="shared" si="8"/>
        <v>2880</v>
      </c>
      <c r="L103" s="12">
        <f t="shared" si="9"/>
        <v>2880</v>
      </c>
      <c r="M103" s="14"/>
      <c r="N103" s="14"/>
      <c r="O103" s="14"/>
      <c r="XEX103" s="23"/>
      <c r="XEY103" s="23"/>
      <c r="XEZ103" s="23"/>
      <c r="XFA103" s="23"/>
      <c r="XFB103" s="23"/>
      <c r="XFC103" s="23"/>
      <c r="XFD103" s="24"/>
    </row>
    <row r="104" s="1" customFormat="1" ht="22" customHeight="1" spans="1:16384">
      <c r="A104" s="14"/>
      <c r="B104" s="13" t="s">
        <v>118</v>
      </c>
      <c r="C104" s="14"/>
      <c r="D104" s="12" t="s">
        <v>138</v>
      </c>
      <c r="E104" s="12">
        <v>24</v>
      </c>
      <c r="F104" s="12" t="s">
        <v>27</v>
      </c>
      <c r="G104" s="12">
        <v>24</v>
      </c>
      <c r="H104" s="12">
        <v>240</v>
      </c>
      <c r="I104" s="12" t="s">
        <v>62</v>
      </c>
      <c r="J104" s="20">
        <v>1</v>
      </c>
      <c r="K104" s="12">
        <f t="shared" si="8"/>
        <v>5760</v>
      </c>
      <c r="L104" s="12">
        <f t="shared" si="9"/>
        <v>5760</v>
      </c>
      <c r="M104" s="14"/>
      <c r="N104" s="14"/>
      <c r="O104" s="14"/>
      <c r="XEX104" s="23"/>
      <c r="XEY104" s="23"/>
      <c r="XEZ104" s="23"/>
      <c r="XFA104" s="23"/>
      <c r="XFB104" s="23"/>
      <c r="XFC104" s="23"/>
      <c r="XFD104" s="24"/>
    </row>
    <row r="105" s="1" customFormat="1" ht="22" customHeight="1" spans="1:16384">
      <c r="A105" s="14"/>
      <c r="B105" s="13" t="s">
        <v>120</v>
      </c>
      <c r="C105" s="14"/>
      <c r="D105" s="12" t="s">
        <v>75</v>
      </c>
      <c r="E105" s="12">
        <v>21</v>
      </c>
      <c r="F105" s="12" t="s">
        <v>27</v>
      </c>
      <c r="G105" s="12">
        <v>21</v>
      </c>
      <c r="H105" s="12">
        <v>240</v>
      </c>
      <c r="I105" s="12" t="s">
        <v>62</v>
      </c>
      <c r="J105" s="20">
        <v>1</v>
      </c>
      <c r="K105" s="12">
        <f t="shared" si="8"/>
        <v>5040</v>
      </c>
      <c r="L105" s="12">
        <f t="shared" si="9"/>
        <v>5040</v>
      </c>
      <c r="M105" s="14"/>
      <c r="N105" s="14"/>
      <c r="O105" s="14"/>
      <c r="XEX105" s="23"/>
      <c r="XEY105" s="23"/>
      <c r="XEZ105" s="23"/>
      <c r="XFA105" s="23"/>
      <c r="XFB105" s="23"/>
      <c r="XFC105" s="23"/>
      <c r="XFD105" s="24"/>
    </row>
    <row r="106" s="1" customFormat="1" ht="22" customHeight="1" spans="1:16384">
      <c r="A106" s="14"/>
      <c r="B106" s="13" t="s">
        <v>123</v>
      </c>
      <c r="C106" s="14"/>
      <c r="D106" s="12" t="s">
        <v>139</v>
      </c>
      <c r="E106" s="12">
        <v>10</v>
      </c>
      <c r="F106" s="12" t="s">
        <v>20</v>
      </c>
      <c r="G106" s="12">
        <v>10</v>
      </c>
      <c r="H106" s="12">
        <v>280</v>
      </c>
      <c r="I106" s="12" t="s">
        <v>62</v>
      </c>
      <c r="J106" s="20">
        <v>1</v>
      </c>
      <c r="K106" s="12">
        <f t="shared" si="8"/>
        <v>2800</v>
      </c>
      <c r="L106" s="12">
        <f t="shared" si="9"/>
        <v>2800</v>
      </c>
      <c r="M106" s="14"/>
      <c r="N106" s="14"/>
      <c r="O106" s="14"/>
      <c r="XEX106" s="23"/>
      <c r="XEY106" s="23"/>
      <c r="XEZ106" s="23"/>
      <c r="XFA106" s="23"/>
      <c r="XFB106" s="23"/>
      <c r="XFC106" s="23"/>
      <c r="XFD106" s="24"/>
    </row>
    <row r="107" s="1" customFormat="1" ht="22" customHeight="1" spans="1:16384">
      <c r="A107" s="14"/>
      <c r="B107" s="13" t="s">
        <v>124</v>
      </c>
      <c r="C107" s="14"/>
      <c r="D107" s="12" t="s">
        <v>134</v>
      </c>
      <c r="E107" s="12">
        <v>14</v>
      </c>
      <c r="F107" s="12" t="s">
        <v>27</v>
      </c>
      <c r="G107" s="12">
        <v>14</v>
      </c>
      <c r="H107" s="12">
        <v>240</v>
      </c>
      <c r="I107" s="12" t="s">
        <v>62</v>
      </c>
      <c r="J107" s="20">
        <v>1</v>
      </c>
      <c r="K107" s="12">
        <f t="shared" si="8"/>
        <v>3360</v>
      </c>
      <c r="L107" s="12">
        <f t="shared" si="9"/>
        <v>3360</v>
      </c>
      <c r="M107" s="14"/>
      <c r="N107" s="14"/>
      <c r="O107" s="14"/>
      <c r="XEX107" s="23"/>
      <c r="XEY107" s="23"/>
      <c r="XEZ107" s="23"/>
      <c r="XFA107" s="23"/>
      <c r="XFB107" s="23"/>
      <c r="XFC107" s="23"/>
      <c r="XFD107" s="24"/>
    </row>
    <row r="108" s="1" customFormat="1" ht="22" customHeight="1" spans="1:16384">
      <c r="A108" s="14"/>
      <c r="B108" s="13" t="s">
        <v>125</v>
      </c>
      <c r="C108" s="14"/>
      <c r="D108" s="12" t="s">
        <v>140</v>
      </c>
      <c r="E108" s="12">
        <v>19</v>
      </c>
      <c r="F108" s="12" t="s">
        <v>27</v>
      </c>
      <c r="G108" s="12">
        <v>19</v>
      </c>
      <c r="H108" s="12">
        <v>240</v>
      </c>
      <c r="I108" s="12" t="s">
        <v>62</v>
      </c>
      <c r="J108" s="20">
        <v>1</v>
      </c>
      <c r="K108" s="12">
        <f t="shared" si="8"/>
        <v>4560</v>
      </c>
      <c r="L108" s="12">
        <f t="shared" si="9"/>
        <v>4560</v>
      </c>
      <c r="M108" s="14"/>
      <c r="N108" s="14"/>
      <c r="O108" s="14"/>
      <c r="XEX108" s="23"/>
      <c r="XEY108" s="23"/>
      <c r="XEZ108" s="23"/>
      <c r="XFA108" s="23"/>
      <c r="XFB108" s="23"/>
      <c r="XFC108" s="23"/>
      <c r="XFD108" s="24"/>
    </row>
    <row r="109" s="1" customFormat="1" ht="22" customHeight="1" spans="1:16384">
      <c r="A109" s="14"/>
      <c r="B109" s="13" t="s">
        <v>127</v>
      </c>
      <c r="C109" s="14"/>
      <c r="D109" s="12" t="s">
        <v>139</v>
      </c>
      <c r="E109" s="12">
        <v>18</v>
      </c>
      <c r="F109" s="12" t="s">
        <v>27</v>
      </c>
      <c r="G109" s="12">
        <v>18</v>
      </c>
      <c r="H109" s="12">
        <v>240</v>
      </c>
      <c r="I109" s="12" t="s">
        <v>62</v>
      </c>
      <c r="J109" s="20">
        <v>1</v>
      </c>
      <c r="K109" s="12">
        <f t="shared" si="8"/>
        <v>4320</v>
      </c>
      <c r="L109" s="12">
        <f t="shared" si="9"/>
        <v>4320</v>
      </c>
      <c r="M109" s="14"/>
      <c r="N109" s="14"/>
      <c r="O109" s="14"/>
      <c r="XEX109" s="23"/>
      <c r="XEY109" s="23"/>
      <c r="XEZ109" s="23"/>
      <c r="XFA109" s="23"/>
      <c r="XFB109" s="23"/>
      <c r="XFC109" s="23"/>
      <c r="XFD109" s="24"/>
    </row>
    <row r="110" s="1" customFormat="1" ht="22" customHeight="1" spans="1:16384">
      <c r="A110" s="14"/>
      <c r="B110" s="13" t="s">
        <v>129</v>
      </c>
      <c r="C110" s="14"/>
      <c r="D110" s="12" t="s">
        <v>75</v>
      </c>
      <c r="E110" s="12">
        <v>25</v>
      </c>
      <c r="F110" s="12" t="s">
        <v>27</v>
      </c>
      <c r="G110" s="12">
        <v>25</v>
      </c>
      <c r="H110" s="12">
        <v>240</v>
      </c>
      <c r="I110" s="12" t="s">
        <v>62</v>
      </c>
      <c r="J110" s="20">
        <v>1</v>
      </c>
      <c r="K110" s="12">
        <f t="shared" si="8"/>
        <v>6000</v>
      </c>
      <c r="L110" s="12">
        <f t="shared" si="9"/>
        <v>6000</v>
      </c>
      <c r="M110" s="14"/>
      <c r="N110" s="14"/>
      <c r="O110" s="14"/>
      <c r="XEX110" s="23"/>
      <c r="XEY110" s="23"/>
      <c r="XEZ110" s="23"/>
      <c r="XFA110" s="23"/>
      <c r="XFB110" s="23"/>
      <c r="XFC110" s="23"/>
      <c r="XFD110" s="24"/>
    </row>
    <row r="111" s="1" customFormat="1" ht="22" customHeight="1" spans="1:16384">
      <c r="A111" s="14"/>
      <c r="B111" s="13" t="s">
        <v>130</v>
      </c>
      <c r="C111" s="14"/>
      <c r="D111" s="12" t="s">
        <v>75</v>
      </c>
      <c r="E111" s="12">
        <v>27</v>
      </c>
      <c r="F111" s="12" t="s">
        <v>27</v>
      </c>
      <c r="G111" s="12">
        <v>27</v>
      </c>
      <c r="H111" s="12">
        <v>240</v>
      </c>
      <c r="I111" s="12" t="s">
        <v>62</v>
      </c>
      <c r="J111" s="20">
        <v>1</v>
      </c>
      <c r="K111" s="12">
        <f t="shared" si="8"/>
        <v>6480</v>
      </c>
      <c r="L111" s="12">
        <f t="shared" si="9"/>
        <v>6480</v>
      </c>
      <c r="M111" s="14"/>
      <c r="N111" s="14"/>
      <c r="O111" s="14"/>
      <c r="XEX111" s="23"/>
      <c r="XEY111" s="23"/>
      <c r="XEZ111" s="23"/>
      <c r="XFA111" s="23"/>
      <c r="XFB111" s="23"/>
      <c r="XFC111" s="23"/>
      <c r="XFD111" s="24"/>
    </row>
    <row r="112" s="1" customFormat="1" ht="22" customHeight="1" spans="1:16384">
      <c r="A112" s="14"/>
      <c r="B112" s="13" t="s">
        <v>131</v>
      </c>
      <c r="C112" s="14"/>
      <c r="D112" s="12" t="s">
        <v>138</v>
      </c>
      <c r="E112" s="12">
        <v>39</v>
      </c>
      <c r="F112" s="12" t="s">
        <v>27</v>
      </c>
      <c r="G112" s="12">
        <v>39</v>
      </c>
      <c r="H112" s="12">
        <v>240</v>
      </c>
      <c r="I112" s="12" t="s">
        <v>62</v>
      </c>
      <c r="J112" s="20">
        <v>1</v>
      </c>
      <c r="K112" s="12">
        <f t="shared" si="8"/>
        <v>9360</v>
      </c>
      <c r="L112" s="12">
        <f t="shared" si="9"/>
        <v>9360</v>
      </c>
      <c r="M112" s="14"/>
      <c r="N112" s="14"/>
      <c r="O112" s="14"/>
      <c r="XEX112" s="23"/>
      <c r="XEY112" s="23"/>
      <c r="XEZ112" s="23"/>
      <c r="XFA112" s="23"/>
      <c r="XFB112" s="23"/>
      <c r="XFC112" s="23"/>
      <c r="XFD112" s="24"/>
    </row>
    <row r="113" s="1" customFormat="1" ht="22" customHeight="1" spans="1:16384">
      <c r="A113" s="14"/>
      <c r="B113" s="13" t="s">
        <v>132</v>
      </c>
      <c r="C113" s="14"/>
      <c r="D113" s="12" t="s">
        <v>139</v>
      </c>
      <c r="E113" s="12">
        <v>38</v>
      </c>
      <c r="F113" s="12" t="s">
        <v>27</v>
      </c>
      <c r="G113" s="12">
        <v>38</v>
      </c>
      <c r="H113" s="12">
        <v>240</v>
      </c>
      <c r="I113" s="12" t="s">
        <v>62</v>
      </c>
      <c r="J113" s="20">
        <v>1</v>
      </c>
      <c r="K113" s="12">
        <f t="shared" si="8"/>
        <v>9120</v>
      </c>
      <c r="L113" s="12">
        <f t="shared" si="9"/>
        <v>9120</v>
      </c>
      <c r="M113" s="14"/>
      <c r="N113" s="14"/>
      <c r="O113" s="14"/>
      <c r="XEX113" s="23"/>
      <c r="XEY113" s="23"/>
      <c r="XEZ113" s="23"/>
      <c r="XFA113" s="23"/>
      <c r="XFB113" s="23"/>
      <c r="XFC113" s="23"/>
      <c r="XFD113" s="24"/>
    </row>
    <row r="114" s="1" customFormat="1" ht="22" customHeight="1" spans="1:16384">
      <c r="A114" s="14"/>
      <c r="B114" s="13" t="s">
        <v>141</v>
      </c>
      <c r="C114" s="14"/>
      <c r="D114" s="12" t="s">
        <v>139</v>
      </c>
      <c r="E114" s="12">
        <v>14</v>
      </c>
      <c r="F114" s="12" t="s">
        <v>27</v>
      </c>
      <c r="G114" s="12">
        <v>14</v>
      </c>
      <c r="H114" s="12">
        <v>240</v>
      </c>
      <c r="I114" s="12" t="s">
        <v>62</v>
      </c>
      <c r="J114" s="20">
        <v>1</v>
      </c>
      <c r="K114" s="12">
        <f t="shared" si="8"/>
        <v>3360</v>
      </c>
      <c r="L114" s="12">
        <f t="shared" si="9"/>
        <v>3360</v>
      </c>
      <c r="M114" s="14"/>
      <c r="N114" s="14"/>
      <c r="O114" s="14"/>
      <c r="XEX114" s="23"/>
      <c r="XEY114" s="23"/>
      <c r="XEZ114" s="23"/>
      <c r="XFA114" s="23"/>
      <c r="XFB114" s="23"/>
      <c r="XFC114" s="23"/>
      <c r="XFD114" s="24"/>
    </row>
    <row r="115" s="1" customFormat="1" ht="22" customHeight="1" spans="1:16384">
      <c r="A115" s="14"/>
      <c r="B115" s="13" t="s">
        <v>142</v>
      </c>
      <c r="C115" s="14"/>
      <c r="D115" s="12" t="s">
        <v>143</v>
      </c>
      <c r="E115" s="12">
        <v>22</v>
      </c>
      <c r="F115" s="12" t="s">
        <v>27</v>
      </c>
      <c r="G115" s="12">
        <v>22</v>
      </c>
      <c r="H115" s="12">
        <v>240</v>
      </c>
      <c r="I115" s="12" t="s">
        <v>62</v>
      </c>
      <c r="J115" s="20">
        <v>1</v>
      </c>
      <c r="K115" s="12">
        <f t="shared" si="8"/>
        <v>5280</v>
      </c>
      <c r="L115" s="12">
        <f t="shared" si="9"/>
        <v>5280</v>
      </c>
      <c r="M115" s="14"/>
      <c r="N115" s="14"/>
      <c r="O115" s="14"/>
      <c r="XEX115" s="23"/>
      <c r="XEY115" s="23"/>
      <c r="XEZ115" s="23"/>
      <c r="XFA115" s="23"/>
      <c r="XFB115" s="23"/>
      <c r="XFC115" s="23"/>
      <c r="XFD115" s="24"/>
    </row>
    <row r="116" s="1" customFormat="1" ht="22" customHeight="1" spans="1:16384">
      <c r="A116" s="14"/>
      <c r="B116" s="13" t="s">
        <v>144</v>
      </c>
      <c r="C116" s="14"/>
      <c r="D116" s="15" t="s">
        <v>145</v>
      </c>
      <c r="E116" s="12">
        <v>44</v>
      </c>
      <c r="F116" s="12" t="s">
        <v>27</v>
      </c>
      <c r="G116" s="12">
        <v>44</v>
      </c>
      <c r="H116" s="12">
        <v>240</v>
      </c>
      <c r="I116" s="12" t="s">
        <v>62</v>
      </c>
      <c r="J116" s="20">
        <v>1</v>
      </c>
      <c r="K116" s="12">
        <f t="shared" si="8"/>
        <v>10560</v>
      </c>
      <c r="L116" s="12">
        <f t="shared" si="9"/>
        <v>10560</v>
      </c>
      <c r="M116" s="14"/>
      <c r="N116" s="14"/>
      <c r="O116" s="14"/>
      <c r="XEX116" s="23"/>
      <c r="XEY116" s="23"/>
      <c r="XEZ116" s="23"/>
      <c r="XFA116" s="23"/>
      <c r="XFB116" s="23"/>
      <c r="XFC116" s="23"/>
      <c r="XFD116" s="24"/>
    </row>
    <row r="117" s="1" customFormat="1" ht="22" customHeight="1" spans="1:16384">
      <c r="A117" s="14"/>
      <c r="B117" s="13" t="s">
        <v>146</v>
      </c>
      <c r="C117" s="14"/>
      <c r="D117" s="12" t="s">
        <v>140</v>
      </c>
      <c r="E117" s="12">
        <v>28</v>
      </c>
      <c r="F117" s="12" t="s">
        <v>27</v>
      </c>
      <c r="G117" s="12">
        <v>28</v>
      </c>
      <c r="H117" s="12">
        <v>240</v>
      </c>
      <c r="I117" s="12" t="s">
        <v>62</v>
      </c>
      <c r="J117" s="20">
        <v>1</v>
      </c>
      <c r="K117" s="12">
        <f t="shared" si="8"/>
        <v>6720</v>
      </c>
      <c r="L117" s="12">
        <f t="shared" si="9"/>
        <v>6720</v>
      </c>
      <c r="M117" s="14"/>
      <c r="N117" s="14"/>
      <c r="O117" s="14"/>
      <c r="XEX117" s="23"/>
      <c r="XEY117" s="23"/>
      <c r="XEZ117" s="23"/>
      <c r="XFA117" s="23"/>
      <c r="XFB117" s="23"/>
      <c r="XFC117" s="23"/>
      <c r="XFD117" s="24"/>
    </row>
    <row r="118" s="1" customFormat="1" ht="22" customHeight="1" spans="1:16384">
      <c r="A118" s="14"/>
      <c r="B118" s="16" t="s">
        <v>147</v>
      </c>
      <c r="C118" s="14"/>
      <c r="D118" s="11" t="s">
        <v>139</v>
      </c>
      <c r="E118" s="11">
        <v>22</v>
      </c>
      <c r="F118" s="12" t="s">
        <v>27</v>
      </c>
      <c r="G118" s="12">
        <v>13</v>
      </c>
      <c r="H118" s="12">
        <v>240</v>
      </c>
      <c r="I118" s="12" t="s">
        <v>62</v>
      </c>
      <c r="J118" s="20">
        <v>1</v>
      </c>
      <c r="K118" s="12">
        <f t="shared" si="8"/>
        <v>3120</v>
      </c>
      <c r="L118" s="11">
        <f>K118+K119</f>
        <v>5640</v>
      </c>
      <c r="M118" s="14"/>
      <c r="N118" s="14"/>
      <c r="O118" s="14"/>
      <c r="XEX118" s="23"/>
      <c r="XEY118" s="23"/>
      <c r="XEZ118" s="23"/>
      <c r="XFA118" s="23"/>
      <c r="XFB118" s="23"/>
      <c r="XFC118" s="23"/>
      <c r="XFD118" s="24"/>
    </row>
    <row r="119" s="1" customFormat="1" ht="22" customHeight="1" spans="1:16384">
      <c r="A119" s="14"/>
      <c r="B119" s="17"/>
      <c r="C119" s="14"/>
      <c r="D119" s="15"/>
      <c r="E119" s="15"/>
      <c r="F119" s="12" t="s">
        <v>20</v>
      </c>
      <c r="G119" s="12">
        <v>9</v>
      </c>
      <c r="H119" s="12">
        <v>280</v>
      </c>
      <c r="I119" s="12" t="s">
        <v>62</v>
      </c>
      <c r="J119" s="20">
        <v>1</v>
      </c>
      <c r="K119" s="12">
        <f t="shared" si="8"/>
        <v>2520</v>
      </c>
      <c r="L119" s="15"/>
      <c r="M119" s="14"/>
      <c r="N119" s="14"/>
      <c r="O119" s="14"/>
      <c r="XEX119" s="23"/>
      <c r="XEY119" s="23"/>
      <c r="XEZ119" s="23"/>
      <c r="XFA119" s="23"/>
      <c r="XFB119" s="23"/>
      <c r="XFC119" s="23"/>
      <c r="XFD119" s="24"/>
    </row>
    <row r="120" s="1" customFormat="1" ht="22" customHeight="1" spans="1:16384">
      <c r="A120" s="14"/>
      <c r="B120" s="13" t="s">
        <v>148</v>
      </c>
      <c r="C120" s="14"/>
      <c r="D120" s="12" t="s">
        <v>149</v>
      </c>
      <c r="E120" s="12">
        <v>5</v>
      </c>
      <c r="F120" s="12" t="s">
        <v>27</v>
      </c>
      <c r="G120" s="12">
        <v>5</v>
      </c>
      <c r="H120" s="12">
        <v>240</v>
      </c>
      <c r="I120" s="12" t="s">
        <v>62</v>
      </c>
      <c r="J120" s="20">
        <v>1</v>
      </c>
      <c r="K120" s="12">
        <f t="shared" si="8"/>
        <v>1200</v>
      </c>
      <c r="L120" s="12">
        <f t="shared" ref="L120:L127" si="10">G120*H120</f>
        <v>1200</v>
      </c>
      <c r="M120" s="14"/>
      <c r="N120" s="14"/>
      <c r="O120" s="14"/>
      <c r="XEX120" s="23"/>
      <c r="XEY120" s="23"/>
      <c r="XEZ120" s="23"/>
      <c r="XFA120" s="23"/>
      <c r="XFB120" s="23"/>
      <c r="XFC120" s="23"/>
      <c r="XFD120" s="24"/>
    </row>
    <row r="121" s="1" customFormat="1" ht="22" customHeight="1" spans="1:16384">
      <c r="A121" s="14"/>
      <c r="B121" s="13" t="s">
        <v>150</v>
      </c>
      <c r="C121" s="14"/>
      <c r="D121" s="15" t="s">
        <v>151</v>
      </c>
      <c r="E121" s="12">
        <v>17</v>
      </c>
      <c r="F121" s="12" t="s">
        <v>27</v>
      </c>
      <c r="G121" s="12">
        <v>17</v>
      </c>
      <c r="H121" s="12">
        <v>240</v>
      </c>
      <c r="I121" s="12" t="s">
        <v>62</v>
      </c>
      <c r="J121" s="20">
        <v>1</v>
      </c>
      <c r="K121" s="12">
        <f t="shared" si="8"/>
        <v>4080</v>
      </c>
      <c r="L121" s="12">
        <f t="shared" si="10"/>
        <v>4080</v>
      </c>
      <c r="M121" s="14"/>
      <c r="N121" s="14"/>
      <c r="O121" s="14"/>
      <c r="XEX121" s="23"/>
      <c r="XEY121" s="23"/>
      <c r="XEZ121" s="23"/>
      <c r="XFA121" s="23"/>
      <c r="XFB121" s="23"/>
      <c r="XFC121" s="23"/>
      <c r="XFD121" s="24"/>
    </row>
    <row r="122" s="1" customFormat="1" ht="22" customHeight="1" spans="1:16384">
      <c r="A122" s="14"/>
      <c r="B122" s="13" t="s">
        <v>152</v>
      </c>
      <c r="C122" s="14"/>
      <c r="D122" s="12" t="s">
        <v>75</v>
      </c>
      <c r="E122" s="12">
        <v>4</v>
      </c>
      <c r="F122" s="12" t="s">
        <v>27</v>
      </c>
      <c r="G122" s="12">
        <v>4</v>
      </c>
      <c r="H122" s="12">
        <v>240</v>
      </c>
      <c r="I122" s="12" t="s">
        <v>62</v>
      </c>
      <c r="J122" s="20">
        <v>1</v>
      </c>
      <c r="K122" s="12">
        <f t="shared" si="8"/>
        <v>960</v>
      </c>
      <c r="L122" s="12">
        <f t="shared" si="10"/>
        <v>960</v>
      </c>
      <c r="M122" s="14"/>
      <c r="N122" s="14"/>
      <c r="O122" s="14"/>
      <c r="XEX122" s="23"/>
      <c r="XEY122" s="23"/>
      <c r="XEZ122" s="23"/>
      <c r="XFA122" s="23"/>
      <c r="XFB122" s="23"/>
      <c r="XFC122" s="23"/>
      <c r="XFD122" s="24"/>
    </row>
    <row r="123" s="1" customFormat="1" ht="22" customHeight="1" spans="1:16384">
      <c r="A123" s="14"/>
      <c r="B123" s="13" t="s">
        <v>153</v>
      </c>
      <c r="C123" s="14"/>
      <c r="D123" s="12" t="s">
        <v>134</v>
      </c>
      <c r="E123" s="12">
        <v>31</v>
      </c>
      <c r="F123" s="12" t="s">
        <v>27</v>
      </c>
      <c r="G123" s="12">
        <v>31</v>
      </c>
      <c r="H123" s="12">
        <v>240</v>
      </c>
      <c r="I123" s="12" t="s">
        <v>62</v>
      </c>
      <c r="J123" s="20">
        <v>1</v>
      </c>
      <c r="K123" s="12">
        <f t="shared" si="8"/>
        <v>7440</v>
      </c>
      <c r="L123" s="12">
        <f t="shared" si="10"/>
        <v>7440</v>
      </c>
      <c r="M123" s="14"/>
      <c r="N123" s="14"/>
      <c r="O123" s="14"/>
      <c r="XEX123" s="23"/>
      <c r="XEY123" s="23"/>
      <c r="XEZ123" s="23"/>
      <c r="XFA123" s="23"/>
      <c r="XFB123" s="23"/>
      <c r="XFC123" s="23"/>
      <c r="XFD123" s="24"/>
    </row>
    <row r="124" s="1" customFormat="1" ht="22" customHeight="1" spans="1:16384">
      <c r="A124" s="14"/>
      <c r="B124" s="13" t="s">
        <v>154</v>
      </c>
      <c r="C124" s="14"/>
      <c r="D124" s="12" t="s">
        <v>155</v>
      </c>
      <c r="E124" s="12">
        <v>39</v>
      </c>
      <c r="F124" s="12" t="s">
        <v>32</v>
      </c>
      <c r="G124" s="12">
        <v>39</v>
      </c>
      <c r="H124" s="12">
        <v>200</v>
      </c>
      <c r="I124" s="12" t="s">
        <v>62</v>
      </c>
      <c r="J124" s="20">
        <v>1</v>
      </c>
      <c r="K124" s="12">
        <f t="shared" si="8"/>
        <v>7800</v>
      </c>
      <c r="L124" s="12">
        <f t="shared" si="10"/>
        <v>7800</v>
      </c>
      <c r="M124" s="14"/>
      <c r="N124" s="14"/>
      <c r="O124" s="14"/>
      <c r="XEX124" s="23"/>
      <c r="XEY124" s="23"/>
      <c r="XEZ124" s="23"/>
      <c r="XFA124" s="23"/>
      <c r="XFB124" s="23"/>
      <c r="XFC124" s="23"/>
      <c r="XFD124" s="24"/>
    </row>
    <row r="125" s="1" customFormat="1" ht="22" customHeight="1" spans="1:16384">
      <c r="A125" s="14"/>
      <c r="B125" s="13" t="s">
        <v>156</v>
      </c>
      <c r="C125" s="14"/>
      <c r="D125" s="12" t="s">
        <v>75</v>
      </c>
      <c r="E125" s="12">
        <v>11</v>
      </c>
      <c r="F125" s="12" t="s">
        <v>20</v>
      </c>
      <c r="G125" s="12">
        <v>11</v>
      </c>
      <c r="H125" s="12">
        <v>280</v>
      </c>
      <c r="I125" s="12" t="s">
        <v>62</v>
      </c>
      <c r="J125" s="20">
        <v>1</v>
      </c>
      <c r="K125" s="12">
        <f t="shared" si="8"/>
        <v>3080</v>
      </c>
      <c r="L125" s="12">
        <f t="shared" si="10"/>
        <v>3080</v>
      </c>
      <c r="M125" s="14"/>
      <c r="N125" s="14"/>
      <c r="O125" s="14"/>
      <c r="XEX125" s="23"/>
      <c r="XEY125" s="23"/>
      <c r="XEZ125" s="23"/>
      <c r="XFA125" s="23"/>
      <c r="XFB125" s="23"/>
      <c r="XFC125" s="23"/>
      <c r="XFD125" s="24"/>
    </row>
    <row r="126" s="1" customFormat="1" ht="22" customHeight="1" spans="1:16384">
      <c r="A126" s="14"/>
      <c r="B126" s="13" t="s">
        <v>157</v>
      </c>
      <c r="C126" s="14"/>
      <c r="D126" s="12" t="s">
        <v>143</v>
      </c>
      <c r="E126" s="12">
        <v>18</v>
      </c>
      <c r="F126" s="12" t="s">
        <v>27</v>
      </c>
      <c r="G126" s="12">
        <v>18</v>
      </c>
      <c r="H126" s="12">
        <v>240</v>
      </c>
      <c r="I126" s="12" t="s">
        <v>62</v>
      </c>
      <c r="J126" s="20">
        <v>1</v>
      </c>
      <c r="K126" s="12">
        <f t="shared" si="8"/>
        <v>4320</v>
      </c>
      <c r="L126" s="12">
        <f t="shared" si="10"/>
        <v>4320</v>
      </c>
      <c r="M126" s="14"/>
      <c r="N126" s="14"/>
      <c r="O126" s="14"/>
      <c r="XEX126" s="23"/>
      <c r="XEY126" s="23"/>
      <c r="XEZ126" s="23"/>
      <c r="XFA126" s="23"/>
      <c r="XFB126" s="23"/>
      <c r="XFC126" s="23"/>
      <c r="XFD126" s="24"/>
    </row>
    <row r="127" s="1" customFormat="1" ht="22" customHeight="1" spans="1:16384">
      <c r="A127" s="14"/>
      <c r="B127" s="13" t="s">
        <v>158</v>
      </c>
      <c r="C127" s="14"/>
      <c r="D127" s="12" t="s">
        <v>143</v>
      </c>
      <c r="E127" s="12">
        <v>23</v>
      </c>
      <c r="F127" s="12" t="s">
        <v>27</v>
      </c>
      <c r="G127" s="12">
        <v>23</v>
      </c>
      <c r="H127" s="12">
        <v>240</v>
      </c>
      <c r="I127" s="12" t="s">
        <v>62</v>
      </c>
      <c r="J127" s="20">
        <v>1</v>
      </c>
      <c r="K127" s="12">
        <f t="shared" si="8"/>
        <v>5520</v>
      </c>
      <c r="L127" s="12">
        <f t="shared" si="10"/>
        <v>5520</v>
      </c>
      <c r="M127" s="14"/>
      <c r="N127" s="14"/>
      <c r="O127" s="14"/>
      <c r="XEX127" s="23"/>
      <c r="XEY127" s="23"/>
      <c r="XEZ127" s="23"/>
      <c r="XFA127" s="23"/>
      <c r="XFB127" s="23"/>
      <c r="XFC127" s="23"/>
      <c r="XFD127" s="24"/>
    </row>
    <row r="128" s="1" customFormat="1" ht="22" customHeight="1" spans="1:16384">
      <c r="A128" s="14"/>
      <c r="B128" s="16" t="s">
        <v>159</v>
      </c>
      <c r="C128" s="14"/>
      <c r="D128" s="11" t="s">
        <v>75</v>
      </c>
      <c r="E128" s="11">
        <v>9</v>
      </c>
      <c r="F128" s="12" t="s">
        <v>27</v>
      </c>
      <c r="G128" s="12">
        <v>3</v>
      </c>
      <c r="H128" s="12">
        <v>240</v>
      </c>
      <c r="I128" s="12" t="s">
        <v>62</v>
      </c>
      <c r="J128" s="20">
        <v>1</v>
      </c>
      <c r="K128" s="12">
        <f t="shared" si="8"/>
        <v>720</v>
      </c>
      <c r="L128" s="11">
        <f>K128+K129</f>
        <v>2400</v>
      </c>
      <c r="M128" s="14"/>
      <c r="N128" s="14"/>
      <c r="O128" s="14"/>
      <c r="XEX128" s="23"/>
      <c r="XEY128" s="23"/>
      <c r="XEZ128" s="23"/>
      <c r="XFA128" s="23"/>
      <c r="XFB128" s="23"/>
      <c r="XFC128" s="23"/>
      <c r="XFD128" s="24"/>
    </row>
    <row r="129" s="1" customFormat="1" ht="22" customHeight="1" spans="1:16384">
      <c r="A129" s="14"/>
      <c r="B129" s="17"/>
      <c r="C129" s="14"/>
      <c r="D129" s="15"/>
      <c r="E129" s="15"/>
      <c r="F129" s="12" t="s">
        <v>20</v>
      </c>
      <c r="G129" s="12">
        <v>6</v>
      </c>
      <c r="H129" s="12">
        <v>280</v>
      </c>
      <c r="I129" s="12" t="s">
        <v>62</v>
      </c>
      <c r="J129" s="20">
        <v>1</v>
      </c>
      <c r="K129" s="12">
        <f t="shared" si="8"/>
        <v>1680</v>
      </c>
      <c r="L129" s="15"/>
      <c r="M129" s="14"/>
      <c r="N129" s="14"/>
      <c r="O129" s="14"/>
      <c r="XEX129" s="23"/>
      <c r="XEY129" s="23"/>
      <c r="XEZ129" s="23"/>
      <c r="XFA129" s="23"/>
      <c r="XFB129" s="23"/>
      <c r="XFC129" s="23"/>
      <c r="XFD129" s="24"/>
    </row>
    <row r="130" s="1" customFormat="1" ht="22" customHeight="1" spans="1:16384">
      <c r="A130" s="14"/>
      <c r="B130" s="16" t="s">
        <v>160</v>
      </c>
      <c r="C130" s="14"/>
      <c r="D130" s="11" t="s">
        <v>75</v>
      </c>
      <c r="E130" s="11">
        <v>14</v>
      </c>
      <c r="F130" s="12" t="s">
        <v>27</v>
      </c>
      <c r="G130" s="12">
        <v>3</v>
      </c>
      <c r="H130" s="12">
        <v>240</v>
      </c>
      <c r="I130" s="12" t="s">
        <v>62</v>
      </c>
      <c r="J130" s="20">
        <v>1</v>
      </c>
      <c r="K130" s="12">
        <f t="shared" si="8"/>
        <v>720</v>
      </c>
      <c r="L130" s="11">
        <f>K130+K131</f>
        <v>3800</v>
      </c>
      <c r="M130" s="14"/>
      <c r="N130" s="14"/>
      <c r="O130" s="14"/>
      <c r="XEX130" s="23"/>
      <c r="XEY130" s="23"/>
      <c r="XEZ130" s="23"/>
      <c r="XFA130" s="23"/>
      <c r="XFB130" s="23"/>
      <c r="XFC130" s="23"/>
      <c r="XFD130" s="24"/>
    </row>
    <row r="131" s="1" customFormat="1" ht="22" customHeight="1" spans="1:16384">
      <c r="A131" s="14"/>
      <c r="B131" s="17"/>
      <c r="C131" s="14"/>
      <c r="D131" s="15"/>
      <c r="E131" s="15"/>
      <c r="F131" s="12" t="s">
        <v>20</v>
      </c>
      <c r="G131" s="12">
        <v>11</v>
      </c>
      <c r="H131" s="12">
        <v>280</v>
      </c>
      <c r="I131" s="12" t="s">
        <v>62</v>
      </c>
      <c r="J131" s="20">
        <v>1</v>
      </c>
      <c r="K131" s="12">
        <f t="shared" si="8"/>
        <v>3080</v>
      </c>
      <c r="L131" s="15"/>
      <c r="M131" s="14"/>
      <c r="N131" s="14"/>
      <c r="O131" s="14"/>
      <c r="XEX131" s="23"/>
      <c r="XEY131" s="23"/>
      <c r="XEZ131" s="23"/>
      <c r="XFA131" s="23"/>
      <c r="XFB131" s="23"/>
      <c r="XFC131" s="23"/>
      <c r="XFD131" s="24"/>
    </row>
    <row r="132" s="1" customFormat="1" ht="22" customHeight="1" spans="1:16384">
      <c r="A132" s="14"/>
      <c r="B132" s="13" t="s">
        <v>161</v>
      </c>
      <c r="C132" s="14"/>
      <c r="D132" s="12" t="s">
        <v>162</v>
      </c>
      <c r="E132" s="12">
        <v>2</v>
      </c>
      <c r="F132" s="12" t="s">
        <v>27</v>
      </c>
      <c r="G132" s="12">
        <v>2</v>
      </c>
      <c r="H132" s="12">
        <v>240</v>
      </c>
      <c r="I132" s="12" t="s">
        <v>62</v>
      </c>
      <c r="J132" s="20">
        <v>1</v>
      </c>
      <c r="K132" s="12">
        <f t="shared" si="8"/>
        <v>480</v>
      </c>
      <c r="L132" s="12">
        <f>G132*H132</f>
        <v>480</v>
      </c>
      <c r="M132" s="14"/>
      <c r="N132" s="14"/>
      <c r="O132" s="14"/>
      <c r="XEX132" s="23"/>
      <c r="XEY132" s="23"/>
      <c r="XEZ132" s="23"/>
      <c r="XFA132" s="23"/>
      <c r="XFB132" s="23"/>
      <c r="XFC132" s="23"/>
      <c r="XFD132" s="24"/>
    </row>
    <row r="133" s="1" customFormat="1" ht="22" customHeight="1" spans="1:16384">
      <c r="A133" s="14"/>
      <c r="B133" s="16" t="s">
        <v>163</v>
      </c>
      <c r="C133" s="14"/>
      <c r="D133" s="11" t="s">
        <v>77</v>
      </c>
      <c r="E133" s="11">
        <v>9</v>
      </c>
      <c r="F133" s="12" t="s">
        <v>32</v>
      </c>
      <c r="G133" s="12">
        <v>1</v>
      </c>
      <c r="H133" s="12">
        <v>200</v>
      </c>
      <c r="I133" s="12" t="s">
        <v>62</v>
      </c>
      <c r="J133" s="20">
        <v>1</v>
      </c>
      <c r="K133" s="12">
        <f t="shared" si="8"/>
        <v>200</v>
      </c>
      <c r="L133" s="11">
        <f>K133+K134</f>
        <v>2120</v>
      </c>
      <c r="M133" s="14"/>
      <c r="N133" s="14"/>
      <c r="O133" s="14"/>
      <c r="XEX133" s="23"/>
      <c r="XEY133" s="23"/>
      <c r="XEZ133" s="23"/>
      <c r="XFA133" s="23"/>
      <c r="XFB133" s="23"/>
      <c r="XFC133" s="23"/>
      <c r="XFD133" s="24"/>
    </row>
    <row r="134" s="1" customFormat="1" ht="22" customHeight="1" spans="1:16384">
      <c r="A134" s="14"/>
      <c r="B134" s="17"/>
      <c r="C134" s="14"/>
      <c r="D134" s="15"/>
      <c r="E134" s="15"/>
      <c r="F134" s="12" t="s">
        <v>27</v>
      </c>
      <c r="G134" s="12">
        <v>8</v>
      </c>
      <c r="H134" s="12">
        <v>240</v>
      </c>
      <c r="I134" s="12" t="s">
        <v>62</v>
      </c>
      <c r="J134" s="20">
        <v>1</v>
      </c>
      <c r="K134" s="12">
        <f t="shared" si="8"/>
        <v>1920</v>
      </c>
      <c r="L134" s="15"/>
      <c r="M134" s="14"/>
      <c r="N134" s="14"/>
      <c r="O134" s="14"/>
      <c r="XEX134" s="23"/>
      <c r="XEY134" s="23"/>
      <c r="XEZ134" s="23"/>
      <c r="XFA134" s="23"/>
      <c r="XFB134" s="23"/>
      <c r="XFC134" s="23"/>
      <c r="XFD134" s="24"/>
    </row>
    <row r="135" s="1" customFormat="1" ht="22" customHeight="1" spans="1:16384">
      <c r="A135" s="14"/>
      <c r="B135" s="16" t="s">
        <v>164</v>
      </c>
      <c r="C135" s="14"/>
      <c r="D135" s="11" t="s">
        <v>139</v>
      </c>
      <c r="E135" s="11">
        <v>19</v>
      </c>
      <c r="F135" s="12" t="s">
        <v>32</v>
      </c>
      <c r="G135" s="12">
        <v>16</v>
      </c>
      <c r="H135" s="12">
        <v>200</v>
      </c>
      <c r="I135" s="12" t="s">
        <v>62</v>
      </c>
      <c r="J135" s="20">
        <v>1</v>
      </c>
      <c r="K135" s="12">
        <f t="shared" si="8"/>
        <v>3200</v>
      </c>
      <c r="L135" s="11">
        <f>K135+K136</f>
        <v>3920</v>
      </c>
      <c r="M135" s="14"/>
      <c r="N135" s="14"/>
      <c r="O135" s="14"/>
      <c r="XEX135" s="23"/>
      <c r="XEY135" s="23"/>
      <c r="XEZ135" s="23"/>
      <c r="XFA135" s="23"/>
      <c r="XFB135" s="23"/>
      <c r="XFC135" s="23"/>
      <c r="XFD135" s="24"/>
    </row>
    <row r="136" s="1" customFormat="1" ht="22" customHeight="1" spans="1:16384">
      <c r="A136" s="14"/>
      <c r="B136" s="17"/>
      <c r="C136" s="14"/>
      <c r="D136" s="15"/>
      <c r="E136" s="15"/>
      <c r="F136" s="12" t="s">
        <v>27</v>
      </c>
      <c r="G136" s="12">
        <v>3</v>
      </c>
      <c r="H136" s="12">
        <v>240</v>
      </c>
      <c r="I136" s="12" t="s">
        <v>62</v>
      </c>
      <c r="J136" s="20">
        <v>1</v>
      </c>
      <c r="K136" s="12">
        <f t="shared" si="8"/>
        <v>720</v>
      </c>
      <c r="L136" s="15"/>
      <c r="M136" s="14"/>
      <c r="N136" s="14"/>
      <c r="O136" s="14"/>
      <c r="XEX136" s="23"/>
      <c r="XEY136" s="23"/>
      <c r="XEZ136" s="23"/>
      <c r="XFA136" s="23"/>
      <c r="XFB136" s="23"/>
      <c r="XFC136" s="23"/>
      <c r="XFD136" s="24"/>
    </row>
    <row r="137" s="1" customFormat="1" ht="22" customHeight="1" spans="1:16384">
      <c r="A137" s="14"/>
      <c r="B137" s="16" t="s">
        <v>165</v>
      </c>
      <c r="C137" s="14"/>
      <c r="D137" s="14" t="s">
        <v>166</v>
      </c>
      <c r="E137" s="14">
        <v>39</v>
      </c>
      <c r="F137" s="12" t="s">
        <v>32</v>
      </c>
      <c r="G137" s="12">
        <v>2</v>
      </c>
      <c r="H137" s="12">
        <v>200</v>
      </c>
      <c r="I137" s="12" t="s">
        <v>62</v>
      </c>
      <c r="J137" s="20">
        <v>1</v>
      </c>
      <c r="K137" s="12">
        <f t="shared" si="8"/>
        <v>400</v>
      </c>
      <c r="L137" s="14">
        <f>K137+K138+K139</f>
        <v>9880</v>
      </c>
      <c r="M137" s="14"/>
      <c r="N137" s="14"/>
      <c r="O137" s="14"/>
      <c r="XEX137" s="23"/>
      <c r="XEY137" s="23"/>
      <c r="XEZ137" s="23"/>
      <c r="XFA137" s="23"/>
      <c r="XFB137" s="23"/>
      <c r="XFC137" s="23"/>
      <c r="XFD137" s="24"/>
    </row>
    <row r="138" s="1" customFormat="1" ht="22" customHeight="1" spans="1:16384">
      <c r="A138" s="14"/>
      <c r="B138" s="18"/>
      <c r="C138" s="14"/>
      <c r="D138" s="14"/>
      <c r="E138" s="14"/>
      <c r="F138" s="12" t="s">
        <v>27</v>
      </c>
      <c r="G138" s="12">
        <v>22</v>
      </c>
      <c r="H138" s="12">
        <v>240</v>
      </c>
      <c r="I138" s="12" t="s">
        <v>62</v>
      </c>
      <c r="J138" s="20">
        <v>1</v>
      </c>
      <c r="K138" s="12">
        <f t="shared" si="8"/>
        <v>5280</v>
      </c>
      <c r="L138" s="14"/>
      <c r="M138" s="14"/>
      <c r="N138" s="14"/>
      <c r="O138" s="14"/>
      <c r="XEX138" s="23"/>
      <c r="XEY138" s="23"/>
      <c r="XEZ138" s="23"/>
      <c r="XFA138" s="23"/>
      <c r="XFB138" s="23"/>
      <c r="XFC138" s="23"/>
      <c r="XFD138" s="24"/>
    </row>
    <row r="139" s="1" customFormat="1" ht="22" customHeight="1" spans="1:16384">
      <c r="A139" s="14"/>
      <c r="B139" s="17"/>
      <c r="C139" s="14"/>
      <c r="D139" s="15"/>
      <c r="E139" s="15"/>
      <c r="F139" s="12" t="s">
        <v>20</v>
      </c>
      <c r="G139" s="12">
        <v>15</v>
      </c>
      <c r="H139" s="12">
        <v>280</v>
      </c>
      <c r="I139" s="12" t="s">
        <v>62</v>
      </c>
      <c r="J139" s="20">
        <v>1</v>
      </c>
      <c r="K139" s="12">
        <f t="shared" si="8"/>
        <v>4200</v>
      </c>
      <c r="L139" s="15"/>
      <c r="M139" s="14"/>
      <c r="N139" s="14"/>
      <c r="O139" s="14"/>
      <c r="XEX139" s="23"/>
      <c r="XEY139" s="23"/>
      <c r="XEZ139" s="23"/>
      <c r="XFA139" s="23"/>
      <c r="XFB139" s="23"/>
      <c r="XFC139" s="23"/>
      <c r="XFD139" s="24"/>
    </row>
    <row r="140" s="1" customFormat="1" ht="22" customHeight="1" spans="1:16384">
      <c r="A140" s="14"/>
      <c r="B140" s="18" t="s">
        <v>167</v>
      </c>
      <c r="C140" s="14"/>
      <c r="D140" s="14" t="s">
        <v>139</v>
      </c>
      <c r="E140" s="14">
        <v>33</v>
      </c>
      <c r="F140" s="12" t="s">
        <v>27</v>
      </c>
      <c r="G140" s="12">
        <v>18</v>
      </c>
      <c r="H140" s="12">
        <v>240</v>
      </c>
      <c r="I140" s="12" t="s">
        <v>62</v>
      </c>
      <c r="J140" s="20">
        <v>1</v>
      </c>
      <c r="K140" s="12">
        <f t="shared" si="8"/>
        <v>4320</v>
      </c>
      <c r="L140" s="14">
        <f>K140+K141</f>
        <v>8520</v>
      </c>
      <c r="M140" s="14"/>
      <c r="N140" s="14"/>
      <c r="O140" s="14"/>
      <c r="XEX140" s="23"/>
      <c r="XEY140" s="23"/>
      <c r="XEZ140" s="23"/>
      <c r="XFA140" s="23"/>
      <c r="XFB140" s="23"/>
      <c r="XFC140" s="23"/>
      <c r="XFD140" s="24"/>
    </row>
    <row r="141" s="1" customFormat="1" ht="22" customHeight="1" spans="1:16384">
      <c r="A141" s="14"/>
      <c r="B141" s="17"/>
      <c r="C141" s="14"/>
      <c r="D141" s="15"/>
      <c r="E141" s="15"/>
      <c r="F141" s="12" t="s">
        <v>20</v>
      </c>
      <c r="G141" s="12">
        <v>15</v>
      </c>
      <c r="H141" s="12">
        <v>280</v>
      </c>
      <c r="I141" s="12" t="s">
        <v>62</v>
      </c>
      <c r="J141" s="20">
        <v>1</v>
      </c>
      <c r="K141" s="12">
        <f t="shared" si="8"/>
        <v>4200</v>
      </c>
      <c r="L141" s="15"/>
      <c r="M141" s="14"/>
      <c r="N141" s="14"/>
      <c r="O141" s="14"/>
      <c r="XEX141" s="23"/>
      <c r="XEY141" s="23"/>
      <c r="XEZ141" s="23"/>
      <c r="XFA141" s="23"/>
      <c r="XFB141" s="23"/>
      <c r="XFC141" s="23"/>
      <c r="XFD141" s="24"/>
    </row>
    <row r="142" s="1" customFormat="1" ht="22" customHeight="1" spans="1:16384">
      <c r="A142" s="14"/>
      <c r="B142" s="17" t="s">
        <v>168</v>
      </c>
      <c r="C142" s="14"/>
      <c r="D142" s="15" t="s">
        <v>103</v>
      </c>
      <c r="E142" s="15">
        <v>35</v>
      </c>
      <c r="F142" s="12" t="s">
        <v>32</v>
      </c>
      <c r="G142" s="12">
        <v>35</v>
      </c>
      <c r="H142" s="12">
        <v>200</v>
      </c>
      <c r="I142" s="12" t="s">
        <v>62</v>
      </c>
      <c r="J142" s="20">
        <v>1</v>
      </c>
      <c r="K142" s="12">
        <f t="shared" si="8"/>
        <v>7000</v>
      </c>
      <c r="L142" s="15">
        <f>G142*H142</f>
        <v>7000</v>
      </c>
      <c r="M142" s="14"/>
      <c r="N142" s="14"/>
      <c r="O142" s="14"/>
      <c r="XEX142" s="23"/>
      <c r="XEY142" s="23"/>
      <c r="XEZ142" s="23"/>
      <c r="XFA142" s="23"/>
      <c r="XFB142" s="23"/>
      <c r="XFC142" s="23"/>
      <c r="XFD142" s="24"/>
    </row>
    <row r="143" s="1" customFormat="1" ht="22" customHeight="1" spans="1:16384">
      <c r="A143" s="14"/>
      <c r="B143" s="18" t="s">
        <v>169</v>
      </c>
      <c r="C143" s="14"/>
      <c r="D143" s="14" t="s">
        <v>170</v>
      </c>
      <c r="E143" s="14">
        <v>7</v>
      </c>
      <c r="F143" s="12" t="s">
        <v>32</v>
      </c>
      <c r="G143" s="12">
        <v>4</v>
      </c>
      <c r="H143" s="12">
        <v>200</v>
      </c>
      <c r="I143" s="12" t="s">
        <v>62</v>
      </c>
      <c r="J143" s="20">
        <v>1</v>
      </c>
      <c r="K143" s="12">
        <f t="shared" si="8"/>
        <v>800</v>
      </c>
      <c r="L143" s="14">
        <f>K143+K144</f>
        <v>1520</v>
      </c>
      <c r="M143" s="14"/>
      <c r="N143" s="14"/>
      <c r="O143" s="14"/>
      <c r="XEX143" s="23"/>
      <c r="XEY143" s="23"/>
      <c r="XEZ143" s="23"/>
      <c r="XFA143" s="23"/>
      <c r="XFB143" s="23"/>
      <c r="XFC143" s="23"/>
      <c r="XFD143" s="24"/>
    </row>
    <row r="144" s="1" customFormat="1" ht="22" customHeight="1" spans="1:16384">
      <c r="A144" s="14"/>
      <c r="B144" s="17"/>
      <c r="C144" s="14"/>
      <c r="D144" s="15"/>
      <c r="E144" s="15"/>
      <c r="F144" s="12" t="s">
        <v>27</v>
      </c>
      <c r="G144" s="12">
        <v>3</v>
      </c>
      <c r="H144" s="12">
        <v>240</v>
      </c>
      <c r="I144" s="12" t="s">
        <v>62</v>
      </c>
      <c r="J144" s="20">
        <v>1</v>
      </c>
      <c r="K144" s="12">
        <f t="shared" si="8"/>
        <v>720</v>
      </c>
      <c r="L144" s="15"/>
      <c r="M144" s="14"/>
      <c r="N144" s="14"/>
      <c r="O144" s="14"/>
      <c r="XEX144" s="23"/>
      <c r="XEY144" s="23"/>
      <c r="XEZ144" s="23"/>
      <c r="XFA144" s="23"/>
      <c r="XFB144" s="23"/>
      <c r="XFC144" s="23"/>
      <c r="XFD144" s="24"/>
    </row>
    <row r="145" s="1" customFormat="1" ht="22" customHeight="1" spans="1:16384">
      <c r="A145" s="14"/>
      <c r="B145" s="17" t="s">
        <v>171</v>
      </c>
      <c r="C145" s="14"/>
      <c r="D145" s="15" t="s">
        <v>140</v>
      </c>
      <c r="E145" s="15">
        <v>4</v>
      </c>
      <c r="F145" s="12" t="s">
        <v>32</v>
      </c>
      <c r="G145" s="12">
        <v>4</v>
      </c>
      <c r="H145" s="12">
        <v>200</v>
      </c>
      <c r="I145" s="12" t="s">
        <v>62</v>
      </c>
      <c r="J145" s="20">
        <v>1</v>
      </c>
      <c r="K145" s="12">
        <f t="shared" si="8"/>
        <v>800</v>
      </c>
      <c r="L145" s="15">
        <f>G145*H145</f>
        <v>800</v>
      </c>
      <c r="M145" s="14"/>
      <c r="N145" s="14"/>
      <c r="O145" s="14"/>
      <c r="XEX145" s="23"/>
      <c r="XEY145" s="23"/>
      <c r="XEZ145" s="23"/>
      <c r="XFA145" s="23"/>
      <c r="XFB145" s="23"/>
      <c r="XFC145" s="23"/>
      <c r="XFD145" s="24"/>
    </row>
    <row r="146" s="1" customFormat="1" ht="22" customHeight="1" spans="1:16384">
      <c r="A146" s="14"/>
      <c r="B146" s="18" t="s">
        <v>172</v>
      </c>
      <c r="C146" s="14"/>
      <c r="D146" s="14" t="s">
        <v>173</v>
      </c>
      <c r="E146" s="14">
        <v>19</v>
      </c>
      <c r="F146" s="12" t="s">
        <v>32</v>
      </c>
      <c r="G146" s="12">
        <v>14</v>
      </c>
      <c r="H146" s="12">
        <v>200</v>
      </c>
      <c r="I146" s="12" t="s">
        <v>62</v>
      </c>
      <c r="J146" s="20">
        <v>1</v>
      </c>
      <c r="K146" s="12">
        <f t="shared" si="8"/>
        <v>2800</v>
      </c>
      <c r="L146" s="14">
        <f>K146+K147+K148</f>
        <v>4040</v>
      </c>
      <c r="M146" s="14"/>
      <c r="N146" s="14"/>
      <c r="O146" s="14"/>
      <c r="XEX146" s="23"/>
      <c r="XEY146" s="23"/>
      <c r="XEZ146" s="23"/>
      <c r="XFA146" s="23"/>
      <c r="XFB146" s="23"/>
      <c r="XFC146" s="23"/>
      <c r="XFD146" s="24"/>
    </row>
    <row r="147" s="1" customFormat="1" ht="22" customHeight="1" spans="1:16384">
      <c r="A147" s="14"/>
      <c r="B147" s="18"/>
      <c r="C147" s="14"/>
      <c r="D147" s="14"/>
      <c r="E147" s="14"/>
      <c r="F147" s="12" t="s">
        <v>27</v>
      </c>
      <c r="G147" s="12">
        <v>4</v>
      </c>
      <c r="H147" s="12">
        <v>240</v>
      </c>
      <c r="I147" s="12" t="s">
        <v>62</v>
      </c>
      <c r="J147" s="20">
        <v>1</v>
      </c>
      <c r="K147" s="12">
        <f t="shared" si="8"/>
        <v>960</v>
      </c>
      <c r="L147" s="14"/>
      <c r="M147" s="14"/>
      <c r="N147" s="14"/>
      <c r="O147" s="14"/>
      <c r="XEX147" s="23"/>
      <c r="XEY147" s="23"/>
      <c r="XEZ147" s="23"/>
      <c r="XFA147" s="23"/>
      <c r="XFB147" s="23"/>
      <c r="XFC147" s="23"/>
      <c r="XFD147" s="24"/>
    </row>
    <row r="148" s="1" customFormat="1" ht="22" customHeight="1" spans="1:16384">
      <c r="A148" s="15"/>
      <c r="B148" s="17"/>
      <c r="C148" s="15"/>
      <c r="D148" s="15"/>
      <c r="E148" s="15"/>
      <c r="F148" s="12" t="s">
        <v>20</v>
      </c>
      <c r="G148" s="12">
        <v>1</v>
      </c>
      <c r="H148" s="12">
        <v>280</v>
      </c>
      <c r="I148" s="12" t="s">
        <v>62</v>
      </c>
      <c r="J148" s="20">
        <v>1</v>
      </c>
      <c r="K148" s="12">
        <f t="shared" si="8"/>
        <v>280</v>
      </c>
      <c r="L148" s="15"/>
      <c r="M148" s="15"/>
      <c r="N148" s="15"/>
      <c r="O148" s="15"/>
      <c r="XEX148" s="23"/>
      <c r="XEY148" s="23"/>
      <c r="XEZ148" s="23"/>
      <c r="XFA148" s="23"/>
      <c r="XFB148" s="23"/>
      <c r="XFC148" s="23"/>
      <c r="XFD148" s="24"/>
    </row>
    <row r="149" s="1" customFormat="1" ht="25.5" customHeight="1" spans="1:16384">
      <c r="A149" s="12" t="s">
        <v>174</v>
      </c>
      <c r="B149" s="13" t="s">
        <v>43</v>
      </c>
      <c r="C149" s="12" t="s">
        <v>82</v>
      </c>
      <c r="D149" s="12" t="s">
        <v>175</v>
      </c>
      <c r="E149" s="13">
        <v>50</v>
      </c>
      <c r="F149" s="12" t="s">
        <v>27</v>
      </c>
      <c r="G149" s="12">
        <v>43</v>
      </c>
      <c r="H149" s="12">
        <v>240</v>
      </c>
      <c r="I149" s="12" t="s">
        <v>62</v>
      </c>
      <c r="J149" s="20">
        <v>1</v>
      </c>
      <c r="K149" s="12">
        <f t="shared" si="8"/>
        <v>10320</v>
      </c>
      <c r="L149" s="12">
        <f>K149+K150</f>
        <v>12280</v>
      </c>
      <c r="M149" s="12">
        <f>L149+L151+L153</f>
        <v>33880</v>
      </c>
      <c r="N149" s="12" t="s">
        <v>176</v>
      </c>
      <c r="O149" s="28" t="s">
        <v>64</v>
      </c>
      <c r="XEX149" s="23"/>
      <c r="XEY149" s="23"/>
      <c r="XEZ149" s="23"/>
      <c r="XFA149" s="23"/>
      <c r="XFB149" s="23"/>
      <c r="XFC149" s="23"/>
      <c r="XFD149" s="24"/>
    </row>
    <row r="150" s="1" customFormat="1" ht="25.5" customHeight="1" spans="1:16384">
      <c r="A150" s="12"/>
      <c r="B150" s="13"/>
      <c r="C150" s="12"/>
      <c r="D150" s="12"/>
      <c r="E150" s="13"/>
      <c r="F150" s="12" t="s">
        <v>20</v>
      </c>
      <c r="G150" s="12">
        <v>7</v>
      </c>
      <c r="H150" s="12">
        <v>280</v>
      </c>
      <c r="I150" s="12" t="s">
        <v>62</v>
      </c>
      <c r="J150" s="20">
        <v>1</v>
      </c>
      <c r="K150" s="12">
        <f t="shared" si="8"/>
        <v>1960</v>
      </c>
      <c r="L150" s="12"/>
      <c r="M150" s="12"/>
      <c r="N150" s="12"/>
      <c r="O150" s="12"/>
      <c r="XEX150" s="23"/>
      <c r="XEY150" s="23"/>
      <c r="XEZ150" s="23"/>
      <c r="XFA150" s="23"/>
      <c r="XFB150" s="23"/>
      <c r="XFC150" s="23"/>
      <c r="XFD150" s="24"/>
    </row>
    <row r="151" s="1" customFormat="1" ht="25.5" customHeight="1" spans="1:16384">
      <c r="A151" s="12"/>
      <c r="B151" s="13" t="s">
        <v>44</v>
      </c>
      <c r="C151" s="12"/>
      <c r="D151" s="12" t="s">
        <v>177</v>
      </c>
      <c r="E151" s="13">
        <v>67</v>
      </c>
      <c r="F151" s="12" t="s">
        <v>27</v>
      </c>
      <c r="G151" s="12">
        <v>50</v>
      </c>
      <c r="H151" s="12">
        <v>240</v>
      </c>
      <c r="I151" s="12" t="s">
        <v>62</v>
      </c>
      <c r="J151" s="20">
        <v>1</v>
      </c>
      <c r="K151" s="12">
        <f t="shared" si="8"/>
        <v>12000</v>
      </c>
      <c r="L151" s="12">
        <f>K151+K152</f>
        <v>16760</v>
      </c>
      <c r="M151" s="12"/>
      <c r="N151" s="12"/>
      <c r="O151" s="12"/>
      <c r="XEX151" s="23"/>
      <c r="XEY151" s="23"/>
      <c r="XEZ151" s="23"/>
      <c r="XFA151" s="23"/>
      <c r="XFB151" s="23"/>
      <c r="XFC151" s="23"/>
      <c r="XFD151" s="24"/>
    </row>
    <row r="152" s="1" customFormat="1" ht="25.5" customHeight="1" spans="1:16384">
      <c r="A152" s="12"/>
      <c r="B152" s="13"/>
      <c r="C152" s="12"/>
      <c r="D152" s="12"/>
      <c r="E152" s="13"/>
      <c r="F152" s="12" t="s">
        <v>20</v>
      </c>
      <c r="G152" s="12">
        <v>17</v>
      </c>
      <c r="H152" s="12">
        <v>280</v>
      </c>
      <c r="I152" s="12" t="s">
        <v>62</v>
      </c>
      <c r="J152" s="20">
        <v>1</v>
      </c>
      <c r="K152" s="12">
        <f t="shared" si="8"/>
        <v>4760</v>
      </c>
      <c r="L152" s="12"/>
      <c r="M152" s="12"/>
      <c r="N152" s="12"/>
      <c r="O152" s="12"/>
      <c r="XEX152" s="23"/>
      <c r="XEY152" s="23"/>
      <c r="XEZ152" s="23"/>
      <c r="XFA152" s="23"/>
      <c r="XFB152" s="23"/>
      <c r="XFC152" s="23"/>
      <c r="XFD152" s="24"/>
    </row>
    <row r="153" s="1" customFormat="1" ht="25.5" customHeight="1" spans="1:16384">
      <c r="A153" s="12"/>
      <c r="B153" s="13" t="s">
        <v>89</v>
      </c>
      <c r="C153" s="12"/>
      <c r="D153" s="12" t="s">
        <v>178</v>
      </c>
      <c r="E153" s="13">
        <v>19</v>
      </c>
      <c r="F153" s="12" t="s">
        <v>27</v>
      </c>
      <c r="G153" s="12">
        <v>12</v>
      </c>
      <c r="H153" s="12">
        <v>240</v>
      </c>
      <c r="I153" s="12" t="s">
        <v>62</v>
      </c>
      <c r="J153" s="20">
        <v>1</v>
      </c>
      <c r="K153" s="12">
        <f t="shared" si="8"/>
        <v>2880</v>
      </c>
      <c r="L153" s="12">
        <f>K153+K154</f>
        <v>4840</v>
      </c>
      <c r="M153" s="12"/>
      <c r="N153" s="12"/>
      <c r="O153" s="12"/>
      <c r="XEX153" s="23"/>
      <c r="XEY153" s="23"/>
      <c r="XEZ153" s="23"/>
      <c r="XFA153" s="23"/>
      <c r="XFB153" s="23"/>
      <c r="XFC153" s="23"/>
      <c r="XFD153" s="24"/>
    </row>
    <row r="154" s="1" customFormat="1" ht="25.5" customHeight="1" spans="1:16384">
      <c r="A154" s="12"/>
      <c r="B154" s="13"/>
      <c r="C154" s="12"/>
      <c r="D154" s="12"/>
      <c r="E154" s="13"/>
      <c r="F154" s="12" t="s">
        <v>20</v>
      </c>
      <c r="G154" s="12">
        <v>7</v>
      </c>
      <c r="H154" s="12">
        <v>280</v>
      </c>
      <c r="I154" s="12" t="s">
        <v>62</v>
      </c>
      <c r="J154" s="20">
        <v>1</v>
      </c>
      <c r="K154" s="12">
        <f t="shared" si="8"/>
        <v>1960</v>
      </c>
      <c r="L154" s="12"/>
      <c r="M154" s="12"/>
      <c r="N154" s="12"/>
      <c r="O154" s="12"/>
      <c r="XEX154" s="23"/>
      <c r="XEY154" s="23"/>
      <c r="XEZ154" s="23"/>
      <c r="XFA154" s="23"/>
      <c r="XFB154" s="23"/>
      <c r="XFC154" s="23"/>
      <c r="XFD154" s="24"/>
    </row>
    <row r="155" s="1" customFormat="1" ht="45" customHeight="1" spans="1:16384">
      <c r="A155" s="15" t="s">
        <v>179</v>
      </c>
      <c r="B155" s="17" t="s">
        <v>17</v>
      </c>
      <c r="C155" s="15" t="s">
        <v>82</v>
      </c>
      <c r="D155" s="15" t="s">
        <v>180</v>
      </c>
      <c r="E155" s="15">
        <v>46</v>
      </c>
      <c r="F155" s="15" t="s">
        <v>32</v>
      </c>
      <c r="G155" s="15">
        <v>46</v>
      </c>
      <c r="H155" s="15">
        <v>200</v>
      </c>
      <c r="I155" s="15" t="s">
        <v>62</v>
      </c>
      <c r="J155" s="25">
        <v>1</v>
      </c>
      <c r="K155" s="15">
        <f>G155*H155</f>
        <v>9200</v>
      </c>
      <c r="L155" s="15">
        <f t="shared" ref="L155:L162" si="11">G155*H155</f>
        <v>9200</v>
      </c>
      <c r="M155" s="15">
        <f>G155*H155</f>
        <v>9200</v>
      </c>
      <c r="N155" s="15" t="s">
        <v>181</v>
      </c>
      <c r="O155" s="29" t="s">
        <v>182</v>
      </c>
      <c r="XEX155" s="23"/>
      <c r="XEY155" s="23"/>
      <c r="XEZ155" s="23"/>
      <c r="XFA155" s="23"/>
      <c r="XFB155" s="23"/>
      <c r="XFC155" s="23"/>
      <c r="XFD155" s="24"/>
    </row>
    <row r="156" s="1" customFormat="1" ht="25.5" customHeight="1" spans="1:16384">
      <c r="A156" s="14" t="s">
        <v>183</v>
      </c>
      <c r="B156" s="17" t="s">
        <v>17</v>
      </c>
      <c r="C156" s="14" t="s">
        <v>82</v>
      </c>
      <c r="D156" s="15" t="s">
        <v>184</v>
      </c>
      <c r="E156" s="15">
        <v>22</v>
      </c>
      <c r="F156" s="12" t="s">
        <v>32</v>
      </c>
      <c r="G156" s="12">
        <v>22</v>
      </c>
      <c r="H156" s="12">
        <v>200</v>
      </c>
      <c r="I156" s="12" t="s">
        <v>62</v>
      </c>
      <c r="J156" s="20">
        <v>1</v>
      </c>
      <c r="K156" s="12">
        <f>G156*H156</f>
        <v>4400</v>
      </c>
      <c r="L156" s="15">
        <f t="shared" si="11"/>
        <v>4400</v>
      </c>
      <c r="M156" s="14">
        <f>L156+L157+L158+L159+L160</f>
        <v>13600</v>
      </c>
      <c r="N156" s="14" t="s">
        <v>185</v>
      </c>
      <c r="O156" s="27" t="s">
        <v>186</v>
      </c>
      <c r="XEX156" s="23"/>
      <c r="XEY156" s="23"/>
      <c r="XEZ156" s="23"/>
      <c r="XFA156" s="23"/>
      <c r="XFB156" s="23"/>
      <c r="XFC156" s="23"/>
      <c r="XFD156" s="24"/>
    </row>
    <row r="157" s="1" customFormat="1" ht="25.5" customHeight="1" spans="1:16384">
      <c r="A157" s="14"/>
      <c r="B157" s="17" t="s">
        <v>24</v>
      </c>
      <c r="C157" s="14"/>
      <c r="D157" s="15" t="s">
        <v>184</v>
      </c>
      <c r="E157" s="15">
        <v>15</v>
      </c>
      <c r="F157" s="12" t="s">
        <v>32</v>
      </c>
      <c r="G157" s="12">
        <v>15</v>
      </c>
      <c r="H157" s="12">
        <v>200</v>
      </c>
      <c r="I157" s="12" t="s">
        <v>62</v>
      </c>
      <c r="J157" s="20">
        <v>1</v>
      </c>
      <c r="K157" s="12">
        <f>G157*H157</f>
        <v>3000</v>
      </c>
      <c r="L157" s="15">
        <f t="shared" si="11"/>
        <v>3000</v>
      </c>
      <c r="M157" s="14"/>
      <c r="N157" s="14"/>
      <c r="O157" s="14"/>
      <c r="XEX157" s="23"/>
      <c r="XEY157" s="23"/>
      <c r="XEZ157" s="23"/>
      <c r="XFA157" s="23"/>
      <c r="XFB157" s="23"/>
      <c r="XFC157" s="23"/>
      <c r="XFD157" s="24"/>
    </row>
    <row r="158" s="1" customFormat="1" ht="25.5" customHeight="1" spans="1:16384">
      <c r="A158" s="14"/>
      <c r="B158" s="17" t="s">
        <v>38</v>
      </c>
      <c r="C158" s="14"/>
      <c r="D158" s="15" t="s">
        <v>184</v>
      </c>
      <c r="E158" s="15">
        <v>8</v>
      </c>
      <c r="F158" s="12" t="s">
        <v>32</v>
      </c>
      <c r="G158" s="12">
        <v>8</v>
      </c>
      <c r="H158" s="12">
        <v>200</v>
      </c>
      <c r="I158" s="12" t="s">
        <v>62</v>
      </c>
      <c r="J158" s="20">
        <v>1</v>
      </c>
      <c r="K158" s="12">
        <f>G158*H158</f>
        <v>1600</v>
      </c>
      <c r="L158" s="15">
        <f t="shared" si="11"/>
        <v>1600</v>
      </c>
      <c r="M158" s="14"/>
      <c r="N158" s="14"/>
      <c r="O158" s="14"/>
      <c r="XEX158" s="23"/>
      <c r="XEY158" s="23"/>
      <c r="XEZ158" s="23"/>
      <c r="XFA158" s="23"/>
      <c r="XFB158" s="23"/>
      <c r="XFC158" s="23"/>
      <c r="XFD158" s="24"/>
    </row>
    <row r="159" s="1" customFormat="1" ht="25.5" customHeight="1" spans="1:16384">
      <c r="A159" s="14"/>
      <c r="B159" s="17" t="s">
        <v>25</v>
      </c>
      <c r="C159" s="14"/>
      <c r="D159" s="15" t="s">
        <v>184</v>
      </c>
      <c r="E159" s="15">
        <v>14</v>
      </c>
      <c r="F159" s="12" t="s">
        <v>32</v>
      </c>
      <c r="G159" s="12">
        <v>14</v>
      </c>
      <c r="H159" s="12">
        <v>200</v>
      </c>
      <c r="I159" s="12" t="s">
        <v>62</v>
      </c>
      <c r="J159" s="20">
        <v>1</v>
      </c>
      <c r="K159" s="12">
        <f>G159*H159</f>
        <v>2800</v>
      </c>
      <c r="L159" s="15">
        <f t="shared" si="11"/>
        <v>2800</v>
      </c>
      <c r="M159" s="14"/>
      <c r="N159" s="14"/>
      <c r="O159" s="14"/>
      <c r="XEX159" s="23"/>
      <c r="XEY159" s="23"/>
      <c r="XEZ159" s="23"/>
      <c r="XFA159" s="23"/>
      <c r="XFB159" s="23"/>
      <c r="XFC159" s="23"/>
      <c r="XFD159" s="24"/>
    </row>
    <row r="160" s="1" customFormat="1" ht="25.5" customHeight="1" spans="1:16384">
      <c r="A160" s="15"/>
      <c r="B160" s="17" t="s">
        <v>39</v>
      </c>
      <c r="C160" s="15"/>
      <c r="D160" s="15" t="s">
        <v>184</v>
      </c>
      <c r="E160" s="15">
        <v>9</v>
      </c>
      <c r="F160" s="12" t="s">
        <v>32</v>
      </c>
      <c r="G160" s="12">
        <v>9</v>
      </c>
      <c r="H160" s="12">
        <v>200</v>
      </c>
      <c r="I160" s="12" t="s">
        <v>62</v>
      </c>
      <c r="J160" s="20">
        <v>1</v>
      </c>
      <c r="K160" s="12">
        <f>G160*H160</f>
        <v>1800</v>
      </c>
      <c r="L160" s="15">
        <f t="shared" si="11"/>
        <v>1800</v>
      </c>
      <c r="M160" s="15"/>
      <c r="N160" s="15"/>
      <c r="O160" s="15"/>
      <c r="XEX160" s="23"/>
      <c r="XEY160" s="23"/>
      <c r="XEZ160" s="23"/>
      <c r="XFA160" s="23"/>
      <c r="XFB160" s="23"/>
      <c r="XFC160" s="23"/>
      <c r="XFD160" s="24"/>
    </row>
    <row r="161" s="1" customFormat="1" ht="25.5" customHeight="1" spans="1:16384">
      <c r="A161" s="14" t="s">
        <v>187</v>
      </c>
      <c r="B161" s="17" t="s">
        <v>17</v>
      </c>
      <c r="C161" s="14" t="s">
        <v>82</v>
      </c>
      <c r="D161" s="15" t="s">
        <v>188</v>
      </c>
      <c r="E161" s="15">
        <v>29</v>
      </c>
      <c r="F161" s="12" t="s">
        <v>32</v>
      </c>
      <c r="G161" s="12">
        <v>29</v>
      </c>
      <c r="H161" s="12">
        <v>200</v>
      </c>
      <c r="I161" s="12" t="s">
        <v>62</v>
      </c>
      <c r="J161" s="20">
        <v>1</v>
      </c>
      <c r="K161" s="12">
        <f>G161*H161</f>
        <v>5800</v>
      </c>
      <c r="L161" s="15">
        <f t="shared" si="11"/>
        <v>5800</v>
      </c>
      <c r="M161" s="14">
        <f>L161+L162+L163</f>
        <v>18440</v>
      </c>
      <c r="N161" s="14" t="s">
        <v>189</v>
      </c>
      <c r="O161" s="27" t="s">
        <v>190</v>
      </c>
      <c r="XEX161" s="23"/>
      <c r="XEY161" s="23"/>
      <c r="XEZ161" s="23"/>
      <c r="XFA161" s="23"/>
      <c r="XFB161" s="23"/>
      <c r="XFC161" s="23"/>
      <c r="XFD161" s="24"/>
    </row>
    <row r="162" s="1" customFormat="1" ht="37" customHeight="1" spans="1:16384">
      <c r="A162" s="14"/>
      <c r="B162" s="17" t="s">
        <v>24</v>
      </c>
      <c r="C162" s="14"/>
      <c r="D162" s="15" t="s">
        <v>191</v>
      </c>
      <c r="E162" s="15">
        <v>27</v>
      </c>
      <c r="F162" s="12" t="s">
        <v>32</v>
      </c>
      <c r="G162" s="12">
        <v>27</v>
      </c>
      <c r="H162" s="12">
        <v>200</v>
      </c>
      <c r="I162" s="12" t="s">
        <v>62</v>
      </c>
      <c r="J162" s="20">
        <v>1</v>
      </c>
      <c r="K162" s="12">
        <f>G162*H162</f>
        <v>5400</v>
      </c>
      <c r="L162" s="15">
        <f t="shared" si="11"/>
        <v>5400</v>
      </c>
      <c r="M162" s="14"/>
      <c r="N162" s="14"/>
      <c r="O162" s="14"/>
      <c r="XEX162" s="23"/>
      <c r="XEY162" s="23"/>
      <c r="XEZ162" s="23"/>
      <c r="XFA162" s="23"/>
      <c r="XFB162" s="23"/>
      <c r="XFC162" s="23"/>
      <c r="XFD162" s="24"/>
    </row>
    <row r="163" s="1" customFormat="1" ht="25.5" customHeight="1" spans="1:16384">
      <c r="A163" s="14"/>
      <c r="B163" s="18" t="s">
        <v>38</v>
      </c>
      <c r="C163" s="14"/>
      <c r="D163" s="14" t="s">
        <v>192</v>
      </c>
      <c r="E163" s="14">
        <v>27</v>
      </c>
      <c r="F163" s="12" t="s">
        <v>32</v>
      </c>
      <c r="G163" s="12">
        <v>4</v>
      </c>
      <c r="H163" s="12">
        <v>200</v>
      </c>
      <c r="I163" s="12" t="s">
        <v>62</v>
      </c>
      <c r="J163" s="20">
        <v>1</v>
      </c>
      <c r="K163" s="12">
        <f>G163*H163</f>
        <v>800</v>
      </c>
      <c r="L163" s="14">
        <f>K163+K164</f>
        <v>7240</v>
      </c>
      <c r="M163" s="14"/>
      <c r="N163" s="14"/>
      <c r="O163" s="14"/>
      <c r="XEX163" s="23"/>
      <c r="XEY163" s="23"/>
      <c r="XEZ163" s="23"/>
      <c r="XFA163" s="23"/>
      <c r="XFB163" s="23"/>
      <c r="XFC163" s="23"/>
      <c r="XFD163" s="24"/>
    </row>
    <row r="164" s="1" customFormat="1" ht="25.5" customHeight="1" spans="1:16384">
      <c r="A164" s="14"/>
      <c r="B164" s="17"/>
      <c r="C164" s="14"/>
      <c r="D164" s="15"/>
      <c r="E164" s="15"/>
      <c r="F164" s="12" t="s">
        <v>20</v>
      </c>
      <c r="G164" s="12">
        <v>23</v>
      </c>
      <c r="H164" s="12">
        <v>280</v>
      </c>
      <c r="I164" s="12" t="s">
        <v>62</v>
      </c>
      <c r="J164" s="20">
        <v>1</v>
      </c>
      <c r="K164" s="12">
        <f>G164*H164</f>
        <v>6440</v>
      </c>
      <c r="L164" s="15"/>
      <c r="M164" s="14"/>
      <c r="N164" s="14"/>
      <c r="O164" s="14"/>
      <c r="XEX164" s="23"/>
      <c r="XEY164" s="23"/>
      <c r="XEZ164" s="23"/>
      <c r="XFA164" s="23"/>
      <c r="XFB164" s="23"/>
      <c r="XFC164" s="23"/>
      <c r="XFD164" s="24"/>
    </row>
    <row r="165" s="1" customFormat="1" ht="37" customHeight="1" spans="1:16384">
      <c r="A165" s="11" t="s">
        <v>193</v>
      </c>
      <c r="B165" s="13" t="s">
        <v>194</v>
      </c>
      <c r="C165" s="11" t="s">
        <v>82</v>
      </c>
      <c r="D165" s="12" t="s">
        <v>195</v>
      </c>
      <c r="E165" s="13">
        <v>60</v>
      </c>
      <c r="F165" s="12" t="s">
        <v>27</v>
      </c>
      <c r="G165" s="12">
        <v>60</v>
      </c>
      <c r="H165" s="12">
        <v>240</v>
      </c>
      <c r="I165" s="12" t="s">
        <v>62</v>
      </c>
      <c r="J165" s="20">
        <v>1</v>
      </c>
      <c r="K165" s="12">
        <f t="shared" ref="K165:K179" si="12">G165*H165</f>
        <v>14400</v>
      </c>
      <c r="L165" s="12">
        <f>G165*H165</f>
        <v>14400</v>
      </c>
      <c r="M165" s="11">
        <f>L165+L166+L168+L169+L170+L171+L173+L175+L176+L178</f>
        <v>74760</v>
      </c>
      <c r="N165" s="11" t="s">
        <v>196</v>
      </c>
      <c r="O165" s="26" t="s">
        <v>197</v>
      </c>
      <c r="XEX165" s="23"/>
      <c r="XEY165" s="23"/>
      <c r="XEZ165" s="23"/>
      <c r="XFA165" s="23"/>
      <c r="XFB165" s="23"/>
      <c r="XFC165" s="23"/>
      <c r="XFD165" s="24"/>
    </row>
    <row r="166" s="1" customFormat="1" ht="25.5" customHeight="1" spans="1:16384">
      <c r="A166" s="14"/>
      <c r="B166" s="16" t="s">
        <v>198</v>
      </c>
      <c r="C166" s="14"/>
      <c r="D166" s="11" t="s">
        <v>195</v>
      </c>
      <c r="E166" s="16">
        <v>50</v>
      </c>
      <c r="F166" s="12" t="s">
        <v>32</v>
      </c>
      <c r="G166" s="12">
        <v>1</v>
      </c>
      <c r="H166" s="12">
        <v>200</v>
      </c>
      <c r="I166" s="12" t="s">
        <v>62</v>
      </c>
      <c r="J166" s="20">
        <v>1</v>
      </c>
      <c r="K166" s="12">
        <f t="shared" si="12"/>
        <v>200</v>
      </c>
      <c r="L166" s="11">
        <f>K166+K167</f>
        <v>11960</v>
      </c>
      <c r="M166" s="14"/>
      <c r="N166" s="14"/>
      <c r="O166" s="14"/>
      <c r="XEX166" s="23"/>
      <c r="XEY166" s="23"/>
      <c r="XEZ166" s="23"/>
      <c r="XFA166" s="23"/>
      <c r="XFB166" s="23"/>
      <c r="XFC166" s="23"/>
      <c r="XFD166" s="24"/>
    </row>
    <row r="167" s="1" customFormat="1" ht="25.5" customHeight="1" spans="1:16384">
      <c r="A167" s="14"/>
      <c r="B167" s="17"/>
      <c r="C167" s="14"/>
      <c r="D167" s="15"/>
      <c r="E167" s="17"/>
      <c r="F167" s="12" t="s">
        <v>27</v>
      </c>
      <c r="G167" s="12">
        <v>49</v>
      </c>
      <c r="H167" s="12">
        <v>240</v>
      </c>
      <c r="I167" s="12" t="s">
        <v>62</v>
      </c>
      <c r="J167" s="20">
        <v>1</v>
      </c>
      <c r="K167" s="12">
        <f t="shared" si="12"/>
        <v>11760</v>
      </c>
      <c r="L167" s="15"/>
      <c r="M167" s="14"/>
      <c r="N167" s="14"/>
      <c r="O167" s="14"/>
      <c r="XEX167" s="23"/>
      <c r="XEY167" s="23"/>
      <c r="XEZ167" s="23"/>
      <c r="XFA167" s="23"/>
      <c r="XFB167" s="23"/>
      <c r="XFC167" s="23"/>
      <c r="XFD167" s="24"/>
    </row>
    <row r="168" s="1" customFormat="1" ht="25.5" customHeight="1" spans="1:16384">
      <c r="A168" s="14"/>
      <c r="B168" s="13" t="s">
        <v>17</v>
      </c>
      <c r="C168" s="14"/>
      <c r="D168" s="12" t="s">
        <v>199</v>
      </c>
      <c r="E168" s="13">
        <v>27</v>
      </c>
      <c r="F168" s="12" t="s">
        <v>32</v>
      </c>
      <c r="G168" s="12">
        <v>27</v>
      </c>
      <c r="H168" s="12">
        <v>200</v>
      </c>
      <c r="I168" s="12" t="s">
        <v>62</v>
      </c>
      <c r="J168" s="20">
        <v>1</v>
      </c>
      <c r="K168" s="12">
        <f t="shared" si="12"/>
        <v>5400</v>
      </c>
      <c r="L168" s="12">
        <f>G168*H168</f>
        <v>5400</v>
      </c>
      <c r="M168" s="14"/>
      <c r="N168" s="14"/>
      <c r="O168" s="14"/>
      <c r="XEX168" s="23"/>
      <c r="XEY168" s="23"/>
      <c r="XEZ168" s="23"/>
      <c r="XFA168" s="23"/>
      <c r="XFB168" s="23"/>
      <c r="XFC168" s="23"/>
      <c r="XFD168" s="24"/>
    </row>
    <row r="169" s="1" customFormat="1" ht="25.5" customHeight="1" spans="1:16384">
      <c r="A169" s="14"/>
      <c r="B169" s="13" t="s">
        <v>24</v>
      </c>
      <c r="C169" s="14"/>
      <c r="D169" s="12" t="s">
        <v>199</v>
      </c>
      <c r="E169" s="13">
        <v>47</v>
      </c>
      <c r="F169" s="12" t="s">
        <v>32</v>
      </c>
      <c r="G169" s="12">
        <v>47</v>
      </c>
      <c r="H169" s="12">
        <v>200</v>
      </c>
      <c r="I169" s="12" t="s">
        <v>62</v>
      </c>
      <c r="J169" s="20">
        <v>1</v>
      </c>
      <c r="K169" s="12">
        <f t="shared" si="12"/>
        <v>9400</v>
      </c>
      <c r="L169" s="12">
        <f>G169*H169</f>
        <v>9400</v>
      </c>
      <c r="M169" s="14"/>
      <c r="N169" s="14"/>
      <c r="O169" s="14"/>
      <c r="XEX169" s="23"/>
      <c r="XEY169" s="23"/>
      <c r="XEZ169" s="23"/>
      <c r="XFA169" s="23"/>
      <c r="XFB169" s="23"/>
      <c r="XFC169" s="23"/>
      <c r="XFD169" s="24"/>
    </row>
    <row r="170" s="1" customFormat="1" ht="38" customHeight="1" spans="1:16384">
      <c r="A170" s="14"/>
      <c r="B170" s="13" t="s">
        <v>38</v>
      </c>
      <c r="C170" s="14"/>
      <c r="D170" s="12" t="s">
        <v>200</v>
      </c>
      <c r="E170" s="13">
        <v>9</v>
      </c>
      <c r="F170" s="12" t="s">
        <v>32</v>
      </c>
      <c r="G170" s="12">
        <v>9</v>
      </c>
      <c r="H170" s="12">
        <v>200</v>
      </c>
      <c r="I170" s="12" t="s">
        <v>62</v>
      </c>
      <c r="J170" s="20">
        <v>1</v>
      </c>
      <c r="K170" s="12">
        <f t="shared" si="12"/>
        <v>1800</v>
      </c>
      <c r="L170" s="12">
        <f>G170*H170</f>
        <v>1800</v>
      </c>
      <c r="M170" s="14"/>
      <c r="N170" s="14"/>
      <c r="O170" s="14"/>
      <c r="XEX170" s="23"/>
      <c r="XEY170" s="23"/>
      <c r="XEZ170" s="23"/>
      <c r="XFA170" s="23"/>
      <c r="XFB170" s="23"/>
      <c r="XFC170" s="23"/>
      <c r="XFD170" s="24"/>
    </row>
    <row r="171" s="1" customFormat="1" ht="25.5" customHeight="1" spans="1:16384">
      <c r="A171" s="14"/>
      <c r="B171" s="16" t="s">
        <v>25</v>
      </c>
      <c r="C171" s="14"/>
      <c r="D171" s="11" t="s">
        <v>201</v>
      </c>
      <c r="E171" s="16">
        <v>36</v>
      </c>
      <c r="F171" s="12" t="s">
        <v>32</v>
      </c>
      <c r="G171" s="12">
        <v>7</v>
      </c>
      <c r="H171" s="12">
        <v>200</v>
      </c>
      <c r="I171" s="12" t="s">
        <v>62</v>
      </c>
      <c r="J171" s="20">
        <v>1</v>
      </c>
      <c r="K171" s="12">
        <f t="shared" si="12"/>
        <v>1400</v>
      </c>
      <c r="L171" s="11">
        <f>K171+K172</f>
        <v>8360</v>
      </c>
      <c r="M171" s="14"/>
      <c r="N171" s="14"/>
      <c r="O171" s="14"/>
      <c r="XEX171" s="23"/>
      <c r="XEY171" s="23"/>
      <c r="XEZ171" s="23"/>
      <c r="XFA171" s="23"/>
      <c r="XFB171" s="23"/>
      <c r="XFC171" s="23"/>
      <c r="XFD171" s="24"/>
    </row>
    <row r="172" s="1" customFormat="1" ht="25.5" customHeight="1" spans="1:16384">
      <c r="A172" s="14"/>
      <c r="B172" s="17"/>
      <c r="C172" s="14"/>
      <c r="D172" s="15"/>
      <c r="E172" s="17"/>
      <c r="F172" s="12" t="s">
        <v>27</v>
      </c>
      <c r="G172" s="12">
        <v>29</v>
      </c>
      <c r="H172" s="12">
        <v>240</v>
      </c>
      <c r="I172" s="12" t="s">
        <v>62</v>
      </c>
      <c r="J172" s="20">
        <v>1</v>
      </c>
      <c r="K172" s="12">
        <f t="shared" si="12"/>
        <v>6960</v>
      </c>
      <c r="L172" s="15"/>
      <c r="M172" s="14"/>
      <c r="N172" s="14"/>
      <c r="O172" s="14"/>
      <c r="XEX172" s="23"/>
      <c r="XEY172" s="23"/>
      <c r="XEZ172" s="23"/>
      <c r="XFA172" s="23"/>
      <c r="XFB172" s="23"/>
      <c r="XFC172" s="23"/>
      <c r="XFD172" s="24"/>
    </row>
    <row r="173" s="1" customFormat="1" ht="25.5" customHeight="1" spans="1:16384">
      <c r="A173" s="14"/>
      <c r="B173" s="16" t="s">
        <v>39</v>
      </c>
      <c r="C173" s="14"/>
      <c r="D173" s="11" t="s">
        <v>202</v>
      </c>
      <c r="E173" s="16">
        <v>32</v>
      </c>
      <c r="F173" s="12" t="s">
        <v>32</v>
      </c>
      <c r="G173" s="12">
        <v>29</v>
      </c>
      <c r="H173" s="12">
        <v>200</v>
      </c>
      <c r="I173" s="12" t="s">
        <v>62</v>
      </c>
      <c r="J173" s="20">
        <v>1</v>
      </c>
      <c r="K173" s="12">
        <f t="shared" si="12"/>
        <v>5800</v>
      </c>
      <c r="L173" s="11">
        <f>K173+K174</f>
        <v>6520</v>
      </c>
      <c r="M173" s="14"/>
      <c r="N173" s="14"/>
      <c r="O173" s="14"/>
      <c r="XEX173" s="23"/>
      <c r="XEY173" s="23"/>
      <c r="XEZ173" s="23"/>
      <c r="XFA173" s="23"/>
      <c r="XFB173" s="23"/>
      <c r="XFC173" s="23"/>
      <c r="XFD173" s="24"/>
    </row>
    <row r="174" s="1" customFormat="1" ht="25.5" customHeight="1" spans="1:16384">
      <c r="A174" s="14"/>
      <c r="B174" s="17"/>
      <c r="C174" s="14"/>
      <c r="D174" s="15"/>
      <c r="E174" s="17"/>
      <c r="F174" s="12" t="s">
        <v>27</v>
      </c>
      <c r="G174" s="12">
        <v>3</v>
      </c>
      <c r="H174" s="12">
        <v>240</v>
      </c>
      <c r="I174" s="12" t="s">
        <v>62</v>
      </c>
      <c r="J174" s="20">
        <v>1</v>
      </c>
      <c r="K174" s="12">
        <f t="shared" si="12"/>
        <v>720</v>
      </c>
      <c r="L174" s="15"/>
      <c r="M174" s="14"/>
      <c r="N174" s="14"/>
      <c r="O174" s="14"/>
      <c r="XEX174" s="23"/>
      <c r="XEY174" s="23"/>
      <c r="XEZ174" s="23"/>
      <c r="XFA174" s="23"/>
      <c r="XFB174" s="23"/>
      <c r="XFC174" s="23"/>
      <c r="XFD174" s="24"/>
    </row>
    <row r="175" s="1" customFormat="1" ht="25.5" customHeight="1" spans="1:16384">
      <c r="A175" s="14"/>
      <c r="B175" s="13" t="s">
        <v>40</v>
      </c>
      <c r="C175" s="14"/>
      <c r="D175" s="12" t="s">
        <v>199</v>
      </c>
      <c r="E175" s="13">
        <v>28</v>
      </c>
      <c r="F175" s="12" t="s">
        <v>32</v>
      </c>
      <c r="G175" s="12">
        <v>28</v>
      </c>
      <c r="H175" s="12">
        <v>200</v>
      </c>
      <c r="I175" s="12" t="s">
        <v>62</v>
      </c>
      <c r="J175" s="20">
        <v>1</v>
      </c>
      <c r="K175" s="12">
        <f t="shared" si="12"/>
        <v>5600</v>
      </c>
      <c r="L175" s="12">
        <f>G175*H175</f>
        <v>5600</v>
      </c>
      <c r="M175" s="14"/>
      <c r="N175" s="14"/>
      <c r="O175" s="14"/>
      <c r="XEX175" s="23"/>
      <c r="XEY175" s="23"/>
      <c r="XEZ175" s="23"/>
      <c r="XFA175" s="23"/>
      <c r="XFB175" s="23"/>
      <c r="XFC175" s="23"/>
      <c r="XFD175" s="24"/>
    </row>
    <row r="176" s="1" customFormat="1" ht="25.5" customHeight="1" spans="1:16384">
      <c r="A176" s="14"/>
      <c r="B176" s="16" t="s">
        <v>42</v>
      </c>
      <c r="C176" s="14"/>
      <c r="D176" s="11" t="s">
        <v>203</v>
      </c>
      <c r="E176" s="16">
        <v>22</v>
      </c>
      <c r="F176" s="12" t="s">
        <v>32</v>
      </c>
      <c r="G176" s="12">
        <v>18</v>
      </c>
      <c r="H176" s="12">
        <v>200</v>
      </c>
      <c r="I176" s="12" t="s">
        <v>62</v>
      </c>
      <c r="J176" s="20">
        <v>1</v>
      </c>
      <c r="K176" s="12">
        <f t="shared" si="12"/>
        <v>3600</v>
      </c>
      <c r="L176" s="11">
        <f>K176+K177</f>
        <v>4560</v>
      </c>
      <c r="M176" s="14"/>
      <c r="N176" s="14"/>
      <c r="O176" s="14"/>
      <c r="XEX176" s="23"/>
      <c r="XEY176" s="23"/>
      <c r="XEZ176" s="23"/>
      <c r="XFA176" s="23"/>
      <c r="XFB176" s="23"/>
      <c r="XFC176" s="23"/>
      <c r="XFD176" s="24"/>
    </row>
    <row r="177" s="1" customFormat="1" ht="25.5" customHeight="1" spans="1:16384">
      <c r="A177" s="14"/>
      <c r="B177" s="17"/>
      <c r="C177" s="14"/>
      <c r="D177" s="15"/>
      <c r="E177" s="17"/>
      <c r="F177" s="12" t="s">
        <v>27</v>
      </c>
      <c r="G177" s="12">
        <v>4</v>
      </c>
      <c r="H177" s="12">
        <v>240</v>
      </c>
      <c r="I177" s="12" t="s">
        <v>62</v>
      </c>
      <c r="J177" s="20">
        <v>1</v>
      </c>
      <c r="K177" s="12">
        <f t="shared" si="12"/>
        <v>960</v>
      </c>
      <c r="L177" s="15"/>
      <c r="M177" s="14"/>
      <c r="N177" s="14"/>
      <c r="O177" s="14"/>
      <c r="XEX177" s="23"/>
      <c r="XEY177" s="23"/>
      <c r="XEZ177" s="23"/>
      <c r="XFA177" s="23"/>
      <c r="XFB177" s="23"/>
      <c r="XFC177" s="23"/>
      <c r="XFD177" s="24"/>
    </row>
    <row r="178" s="1" customFormat="1" ht="25.5" customHeight="1" spans="1:16384">
      <c r="A178" s="14"/>
      <c r="B178" s="16" t="s">
        <v>43</v>
      </c>
      <c r="C178" s="14"/>
      <c r="D178" s="11" t="s">
        <v>203</v>
      </c>
      <c r="E178" s="16">
        <v>33</v>
      </c>
      <c r="F178" s="12" t="s">
        <v>32</v>
      </c>
      <c r="G178" s="12">
        <v>29</v>
      </c>
      <c r="H178" s="12">
        <v>200</v>
      </c>
      <c r="I178" s="12" t="s">
        <v>62</v>
      </c>
      <c r="J178" s="20">
        <v>1</v>
      </c>
      <c r="K178" s="12">
        <f t="shared" si="12"/>
        <v>5800</v>
      </c>
      <c r="L178" s="11">
        <f>K178+K179</f>
        <v>6760</v>
      </c>
      <c r="M178" s="14"/>
      <c r="N178" s="14"/>
      <c r="O178" s="14"/>
      <c r="XEX178" s="23"/>
      <c r="XEY178" s="23"/>
      <c r="XEZ178" s="23"/>
      <c r="XFA178" s="23"/>
      <c r="XFB178" s="23"/>
      <c r="XFC178" s="23"/>
      <c r="XFD178" s="24"/>
    </row>
    <row r="179" s="1" customFormat="1" ht="25.5" customHeight="1" spans="1:16384">
      <c r="A179" s="15"/>
      <c r="B179" s="17"/>
      <c r="C179" s="15"/>
      <c r="D179" s="15"/>
      <c r="E179" s="17"/>
      <c r="F179" s="12" t="s">
        <v>27</v>
      </c>
      <c r="G179" s="12">
        <v>4</v>
      </c>
      <c r="H179" s="12">
        <v>240</v>
      </c>
      <c r="I179" s="12" t="s">
        <v>62</v>
      </c>
      <c r="J179" s="20">
        <v>1</v>
      </c>
      <c r="K179" s="12">
        <f t="shared" si="12"/>
        <v>960</v>
      </c>
      <c r="L179" s="15"/>
      <c r="M179" s="15"/>
      <c r="N179" s="15"/>
      <c r="O179" s="15"/>
      <c r="XEX179" s="23"/>
      <c r="XEY179" s="23"/>
      <c r="XEZ179" s="23"/>
      <c r="XFA179" s="23"/>
      <c r="XFB179" s="23"/>
      <c r="XFC179" s="23"/>
      <c r="XFD179" s="24"/>
    </row>
    <row r="180" s="1" customFormat="1" ht="25.5" customHeight="1" spans="1:16384">
      <c r="A180" s="12" t="s">
        <v>57</v>
      </c>
      <c r="B180" s="12" t="s">
        <v>204</v>
      </c>
      <c r="C180" s="12"/>
      <c r="D180" s="12"/>
      <c r="E180" s="12">
        <f>SUM(E43:E179)</f>
        <v>3390</v>
      </c>
      <c r="F180" s="12"/>
      <c r="G180" s="12">
        <f>SUM(G43:G179)</f>
        <v>3390</v>
      </c>
      <c r="H180" s="12"/>
      <c r="I180" s="12"/>
      <c r="J180" s="20"/>
      <c r="K180" s="12">
        <f>SUM(K43:K179)</f>
        <v>729400</v>
      </c>
      <c r="L180" s="12">
        <f>SUM(L43:L179)</f>
        <v>729400</v>
      </c>
      <c r="M180" s="12">
        <f>SUM(M43:M179)</f>
        <v>729400</v>
      </c>
      <c r="N180" s="12"/>
      <c r="O180" s="12"/>
      <c r="XEX180" s="23"/>
      <c r="XEY180" s="23"/>
      <c r="XEZ180" s="23"/>
      <c r="XFA180" s="23"/>
      <c r="XFB180" s="23"/>
      <c r="XFC180" s="23"/>
      <c r="XFD180" s="24"/>
    </row>
    <row r="181" s="1" customFormat="1" ht="25.5" customHeight="1" spans="1:16384">
      <c r="A181" s="12" t="s">
        <v>205</v>
      </c>
      <c r="B181" s="12" t="s">
        <v>206</v>
      </c>
      <c r="C181" s="12"/>
      <c r="D181" s="12"/>
      <c r="E181" s="12">
        <f>E27+E41+E180</f>
        <v>9126</v>
      </c>
      <c r="F181" s="12"/>
      <c r="G181" s="12">
        <f>G27+G41+G180</f>
        <v>9126</v>
      </c>
      <c r="H181" s="12"/>
      <c r="I181" s="12"/>
      <c r="J181" s="20"/>
      <c r="K181" s="12">
        <f>K27+K41+K180</f>
        <v>1641840</v>
      </c>
      <c r="L181" s="12">
        <f>L27+L41+L180</f>
        <v>1641840</v>
      </c>
      <c r="M181" s="12">
        <f>M27+M41+M180</f>
        <v>1641840</v>
      </c>
      <c r="N181" s="12"/>
      <c r="O181" s="12"/>
      <c r="XEX181" s="23"/>
      <c r="XEY181" s="23"/>
      <c r="XEZ181" s="23"/>
      <c r="XFA181" s="23"/>
      <c r="XFB181" s="23"/>
      <c r="XFC181" s="23"/>
      <c r="XFD181" s="24"/>
    </row>
  </sheetData>
  <mergeCells count="209">
    <mergeCell ref="A1:M1"/>
    <mergeCell ref="A2:O2"/>
    <mergeCell ref="F3:G3"/>
    <mergeCell ref="F28:G28"/>
    <mergeCell ref="F42:G42"/>
    <mergeCell ref="A4:A6"/>
    <mergeCell ref="A7:A11"/>
    <mergeCell ref="A12:A20"/>
    <mergeCell ref="A21:A23"/>
    <mergeCell ref="A24:A26"/>
    <mergeCell ref="A29:A32"/>
    <mergeCell ref="A33:A38"/>
    <mergeCell ref="A39:A40"/>
    <mergeCell ref="A43:A56"/>
    <mergeCell ref="A57:A66"/>
    <mergeCell ref="A67:A98"/>
    <mergeCell ref="A99:A148"/>
    <mergeCell ref="A149:A154"/>
    <mergeCell ref="A156:A160"/>
    <mergeCell ref="A161:A164"/>
    <mergeCell ref="A165:A179"/>
    <mergeCell ref="B7:B8"/>
    <mergeCell ref="B9:B11"/>
    <mergeCell ref="B21:B23"/>
    <mergeCell ref="B29:B30"/>
    <mergeCell ref="B31:B32"/>
    <mergeCell ref="B49:B50"/>
    <mergeCell ref="B51:B52"/>
    <mergeCell ref="B53:B54"/>
    <mergeCell ref="B55:B56"/>
    <mergeCell ref="B57:B59"/>
    <mergeCell ref="B60:B61"/>
    <mergeCell ref="B62:B64"/>
    <mergeCell ref="B92:B93"/>
    <mergeCell ref="B118:B119"/>
    <mergeCell ref="B128:B129"/>
    <mergeCell ref="B130:B131"/>
    <mergeCell ref="B133:B134"/>
    <mergeCell ref="B135:B136"/>
    <mergeCell ref="B137:B139"/>
    <mergeCell ref="B140:B141"/>
    <mergeCell ref="B143:B144"/>
    <mergeCell ref="B146:B148"/>
    <mergeCell ref="B149:B150"/>
    <mergeCell ref="B151:B152"/>
    <mergeCell ref="B153:B154"/>
    <mergeCell ref="B163:B164"/>
    <mergeCell ref="B166:B167"/>
    <mergeCell ref="B171:B172"/>
    <mergeCell ref="B173:B174"/>
    <mergeCell ref="B176:B177"/>
    <mergeCell ref="B178:B179"/>
    <mergeCell ref="C4:C6"/>
    <mergeCell ref="C7:C11"/>
    <mergeCell ref="C12:C20"/>
    <mergeCell ref="C21:C23"/>
    <mergeCell ref="C24:C26"/>
    <mergeCell ref="C29:C32"/>
    <mergeCell ref="C33:C38"/>
    <mergeCell ref="C39:C40"/>
    <mergeCell ref="C43:C56"/>
    <mergeCell ref="C57:C66"/>
    <mergeCell ref="C67:C98"/>
    <mergeCell ref="C99:C148"/>
    <mergeCell ref="C149:C154"/>
    <mergeCell ref="C156:C160"/>
    <mergeCell ref="C161:C164"/>
    <mergeCell ref="C165:C179"/>
    <mergeCell ref="D7:D8"/>
    <mergeCell ref="D9:D11"/>
    <mergeCell ref="D21:D23"/>
    <mergeCell ref="D29:D30"/>
    <mergeCell ref="D31:D32"/>
    <mergeCell ref="D49:D50"/>
    <mergeCell ref="D51:D52"/>
    <mergeCell ref="D53:D54"/>
    <mergeCell ref="D55:D56"/>
    <mergeCell ref="D57:D59"/>
    <mergeCell ref="D60:D61"/>
    <mergeCell ref="D62:D64"/>
    <mergeCell ref="D92:D93"/>
    <mergeCell ref="D118:D119"/>
    <mergeCell ref="D128:D129"/>
    <mergeCell ref="D130:D131"/>
    <mergeCell ref="D133:D134"/>
    <mergeCell ref="D135:D136"/>
    <mergeCell ref="D137:D139"/>
    <mergeCell ref="D140:D141"/>
    <mergeCell ref="D143:D144"/>
    <mergeCell ref="D146:D148"/>
    <mergeCell ref="D149:D150"/>
    <mergeCell ref="D151:D152"/>
    <mergeCell ref="D153:D154"/>
    <mergeCell ref="D163:D164"/>
    <mergeCell ref="D166:D167"/>
    <mergeCell ref="D171:D172"/>
    <mergeCell ref="D173:D174"/>
    <mergeCell ref="D176:D177"/>
    <mergeCell ref="D178:D179"/>
    <mergeCell ref="E7:E8"/>
    <mergeCell ref="E9:E11"/>
    <mergeCell ref="E21:E23"/>
    <mergeCell ref="E29:E30"/>
    <mergeCell ref="E31:E32"/>
    <mergeCell ref="E49:E50"/>
    <mergeCell ref="E51:E52"/>
    <mergeCell ref="E53:E54"/>
    <mergeCell ref="E55:E56"/>
    <mergeCell ref="E57:E59"/>
    <mergeCell ref="E60:E61"/>
    <mergeCell ref="E62:E64"/>
    <mergeCell ref="E92:E93"/>
    <mergeCell ref="E118:E119"/>
    <mergeCell ref="E128:E129"/>
    <mergeCell ref="E130:E131"/>
    <mergeCell ref="E133:E134"/>
    <mergeCell ref="E135:E136"/>
    <mergeCell ref="E137:E139"/>
    <mergeCell ref="E140:E141"/>
    <mergeCell ref="E143:E144"/>
    <mergeCell ref="E146:E148"/>
    <mergeCell ref="E149:E150"/>
    <mergeCell ref="E151:E152"/>
    <mergeCell ref="E153:E154"/>
    <mergeCell ref="E163:E164"/>
    <mergeCell ref="E166:E167"/>
    <mergeCell ref="E171:E172"/>
    <mergeCell ref="E173:E174"/>
    <mergeCell ref="E176:E177"/>
    <mergeCell ref="E178:E179"/>
    <mergeCell ref="L7:L8"/>
    <mergeCell ref="L9:L11"/>
    <mergeCell ref="L21:L23"/>
    <mergeCell ref="L29:L30"/>
    <mergeCell ref="L31:L32"/>
    <mergeCell ref="L49:L50"/>
    <mergeCell ref="L51:L52"/>
    <mergeCell ref="L53:L54"/>
    <mergeCell ref="L55:L56"/>
    <mergeCell ref="L57:L59"/>
    <mergeCell ref="L60:L61"/>
    <mergeCell ref="L62:L64"/>
    <mergeCell ref="L92:L93"/>
    <mergeCell ref="L118:L119"/>
    <mergeCell ref="L128:L129"/>
    <mergeCell ref="L130:L131"/>
    <mergeCell ref="L133:L134"/>
    <mergeCell ref="L135:L136"/>
    <mergeCell ref="L137:L139"/>
    <mergeCell ref="L140:L141"/>
    <mergeCell ref="L143:L144"/>
    <mergeCell ref="L146:L148"/>
    <mergeCell ref="L149:L150"/>
    <mergeCell ref="L151:L152"/>
    <mergeCell ref="L153:L154"/>
    <mergeCell ref="L163:L164"/>
    <mergeCell ref="L166:L167"/>
    <mergeCell ref="L171:L172"/>
    <mergeCell ref="L173:L174"/>
    <mergeCell ref="L176:L177"/>
    <mergeCell ref="L178:L179"/>
    <mergeCell ref="M4:M6"/>
    <mergeCell ref="M7:M11"/>
    <mergeCell ref="M12:M20"/>
    <mergeCell ref="M21:M23"/>
    <mergeCell ref="M24:M26"/>
    <mergeCell ref="M29:M32"/>
    <mergeCell ref="M33:M38"/>
    <mergeCell ref="M39:M40"/>
    <mergeCell ref="M43:M56"/>
    <mergeCell ref="M57:M66"/>
    <mergeCell ref="M67:M98"/>
    <mergeCell ref="M99:M148"/>
    <mergeCell ref="M149:M154"/>
    <mergeCell ref="M156:M160"/>
    <mergeCell ref="M161:M164"/>
    <mergeCell ref="M165:M179"/>
    <mergeCell ref="N4:N6"/>
    <mergeCell ref="N7:N11"/>
    <mergeCell ref="N12:N20"/>
    <mergeCell ref="N21:N23"/>
    <mergeCell ref="N24:N26"/>
    <mergeCell ref="N29:N32"/>
    <mergeCell ref="N33:N38"/>
    <mergeCell ref="N39:N40"/>
    <mergeCell ref="N43:N56"/>
    <mergeCell ref="N57:N66"/>
    <mergeCell ref="N67:N98"/>
    <mergeCell ref="N99:N148"/>
    <mergeCell ref="N149:N154"/>
    <mergeCell ref="N156:N160"/>
    <mergeCell ref="N161:N164"/>
    <mergeCell ref="N165:N179"/>
    <mergeCell ref="O4:O6"/>
    <mergeCell ref="O7:O11"/>
    <mergeCell ref="O12:O20"/>
    <mergeCell ref="O21:O23"/>
    <mergeCell ref="O24:O26"/>
    <mergeCell ref="O29:O32"/>
    <mergeCell ref="O33:O38"/>
    <mergeCell ref="O39:O40"/>
    <mergeCell ref="O43:O56"/>
    <mergeCell ref="O57:O66"/>
    <mergeCell ref="O67:O98"/>
    <mergeCell ref="O99:O148"/>
    <mergeCell ref="O149:O154"/>
    <mergeCell ref="O156:O160"/>
    <mergeCell ref="O161:O164"/>
    <mergeCell ref="O165:O179"/>
  </mergeCells>
  <pageMargins left="0.196527777777778" right="0.196527777777778" top="0.275" bottom="0.118055555555556" header="0.118055555555556" footer="0.0388888888888889"/>
  <pageSetup paperSize="9" scale="48" orientation="landscape" horizontalDpi="600"/>
  <headerFooter>
    <oddFooter>&amp;C&amp;P</oddFooter>
  </headerFooter>
  <rowBreaks count="5" manualBreakCount="5">
    <brk id="27" max="16383" man="1"/>
    <brk id="66" max="16383" man="1"/>
    <brk id="98" max="16383" man="1"/>
    <brk id="148" max="16383" man="1"/>
    <brk id="1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aaaaa</cp:lastModifiedBy>
  <dcterms:created xsi:type="dcterms:W3CDTF">2022-11-23T10:45:00Z</dcterms:created>
  <dcterms:modified xsi:type="dcterms:W3CDTF">2024-10-14T06:50:05Z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A2D9BF559E7B480893BC40CDA71EF6DE</vt:lpwstr>
  </property>
</Properties>
</file>